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ehq-my.sharepoint.com/personal/steve_nellis_acce-hq_org/Documents/1 ACCE - Current/ACCE - Meetings and Conferences/ACCE - 2021.02.15-19 Midyear Meeting ZOOM2021/2021 MYC - ZOOM Attendee Rosters/"/>
    </mc:Choice>
  </mc:AlternateContent>
  <xr:revisionPtr revIDLastSave="0" documentId="8_{3E609411-5630-394C-8119-EDD17BF61098}" xr6:coauthVersionLast="46" xr6:coauthVersionMax="46" xr10:uidLastSave="{00000000-0000-0000-0000-000000000000}"/>
  <bookViews>
    <workbookView xWindow="57440" yWindow="3660" windowWidth="26040" windowHeight="14440"/>
  </bookViews>
  <sheets>
    <sheet name="2021 MYC - 2021.02.16 Visiting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" i="1" l="1"/>
  <c r="T9" i="1"/>
  <c r="AB9" i="1"/>
  <c r="T10" i="1"/>
  <c r="AB10" i="1"/>
  <c r="AC10" i="1"/>
  <c r="AB12" i="1"/>
  <c r="T13" i="1"/>
  <c r="U13" i="1"/>
  <c r="AB13" i="1"/>
  <c r="AC13" i="1"/>
  <c r="T15" i="1"/>
  <c r="AB15" i="1"/>
  <c r="T16" i="1"/>
  <c r="AB16" i="1"/>
  <c r="AC16" i="1"/>
  <c r="T17" i="1"/>
  <c r="T18" i="1"/>
  <c r="AB18" i="1"/>
  <c r="T19" i="1"/>
  <c r="T20" i="1"/>
  <c r="AB20" i="1"/>
  <c r="AB22" i="1"/>
  <c r="T23" i="1"/>
  <c r="T25" i="1"/>
  <c r="T26" i="1"/>
  <c r="AB26" i="1"/>
  <c r="T29" i="1"/>
  <c r="AB29" i="1"/>
  <c r="AC30" i="1"/>
  <c r="AB32" i="1"/>
  <c r="AC32" i="1"/>
  <c r="T33" i="1"/>
  <c r="AB33" i="1"/>
  <c r="T37" i="1"/>
  <c r="AB37" i="1"/>
  <c r="T39" i="1"/>
  <c r="AB39" i="1"/>
  <c r="T42" i="1"/>
  <c r="AB42" i="1"/>
  <c r="AC42" i="1"/>
  <c r="T46" i="1"/>
  <c r="AB46" i="1"/>
  <c r="T48" i="1"/>
  <c r="AB48" i="1"/>
  <c r="T49" i="1"/>
  <c r="T50" i="1"/>
  <c r="T51" i="1"/>
  <c r="AB51" i="1"/>
  <c r="T54" i="1"/>
  <c r="AB54" i="1"/>
  <c r="T55" i="1"/>
  <c r="AB55" i="1"/>
  <c r="T56" i="1"/>
  <c r="AB56" i="1"/>
  <c r="AC56" i="1"/>
  <c r="T57" i="1"/>
  <c r="U57" i="1"/>
  <c r="AB57" i="1"/>
  <c r="T59" i="1"/>
  <c r="AC59" i="1"/>
  <c r="T63" i="1"/>
  <c r="AB63" i="1"/>
  <c r="T64" i="1"/>
  <c r="AB64" i="1"/>
  <c r="T66" i="1"/>
  <c r="T68" i="1"/>
  <c r="AB68" i="1"/>
  <c r="U69" i="1"/>
  <c r="T78" i="1"/>
  <c r="AB78" i="1"/>
  <c r="T79" i="1"/>
  <c r="T80" i="1"/>
  <c r="AB80" i="1"/>
  <c r="T81" i="1"/>
  <c r="AB81" i="1"/>
  <c r="T87" i="1"/>
  <c r="T89" i="1"/>
  <c r="AB90" i="1"/>
  <c r="T92" i="1"/>
  <c r="AB92" i="1"/>
  <c r="T95" i="1"/>
  <c r="AB95" i="1"/>
  <c r="T96" i="1"/>
  <c r="AB96" i="1"/>
  <c r="T100" i="1"/>
  <c r="T104" i="1"/>
  <c r="T107" i="1"/>
  <c r="AB107" i="1"/>
  <c r="T113" i="1"/>
  <c r="T114" i="1"/>
  <c r="U116" i="1"/>
  <c r="T117" i="1"/>
  <c r="T119" i="1"/>
  <c r="AB119" i="1"/>
  <c r="T122" i="1"/>
  <c r="T123" i="1"/>
  <c r="T125" i="1"/>
  <c r="AB125" i="1"/>
  <c r="T127" i="1"/>
  <c r="AB127" i="1"/>
  <c r="T133" i="1"/>
  <c r="T140" i="1"/>
  <c r="AB140" i="1"/>
  <c r="T141" i="1"/>
  <c r="T146" i="1"/>
  <c r="AB146" i="1"/>
  <c r="T156" i="1"/>
  <c r="AB156" i="1"/>
  <c r="T159" i="1"/>
  <c r="AB159" i="1"/>
  <c r="T163" i="1"/>
  <c r="U163" i="1"/>
  <c r="U170" i="1"/>
  <c r="T174" i="1"/>
  <c r="AB174" i="1"/>
</calcChain>
</file>

<file path=xl/sharedStrings.xml><?xml version="1.0" encoding="utf-8"?>
<sst xmlns="http://schemas.openxmlformats.org/spreadsheetml/2006/main" count="6844" uniqueCount="1317">
  <si>
    <t>Meeting ID</t>
  </si>
  <si>
    <t>Topic</t>
  </si>
  <si>
    <t>Host</t>
  </si>
  <si>
    <t>Email</t>
  </si>
  <si>
    <t>User Type</t>
  </si>
  <si>
    <t>Department</t>
  </si>
  <si>
    <t>Start Time</t>
  </si>
  <si>
    <t>End Time</t>
  </si>
  <si>
    <t>Duration (hh:mm:ss)</t>
  </si>
  <si>
    <t>Participants</t>
  </si>
  <si>
    <t>Host Data Center</t>
  </si>
  <si>
    <t>Phone</t>
  </si>
  <si>
    <t>VoIP</t>
  </si>
  <si>
    <t>3rd Party Audio</t>
  </si>
  <si>
    <t>Video</t>
  </si>
  <si>
    <t>Screen Sharing</t>
  </si>
  <si>
    <t>Recording</t>
  </si>
  <si>
    <t>CRC</t>
  </si>
  <si>
    <t>Encryption</t>
  </si>
  <si>
    <t>882 3580 1103</t>
  </si>
  <si>
    <t>Visiting Team Case Studies Session</t>
  </si>
  <si>
    <t>Steve Nellis</t>
  </si>
  <si>
    <t>ACCE@ACCE-HQ.org</t>
  </si>
  <si>
    <t>Licensed|Webinar500</t>
  </si>
  <si>
    <t>AOH</t>
  </si>
  <si>
    <t>PSTN</t>
  </si>
  <si>
    <t>Participant</t>
  </si>
  <si>
    <t>Device</t>
  </si>
  <si>
    <t>IP Address</t>
  </si>
  <si>
    <t>Location</t>
  </si>
  <si>
    <t>Network Type</t>
  </si>
  <si>
    <t>Microphone</t>
  </si>
  <si>
    <t>Speaker</t>
  </si>
  <si>
    <t>Camera</t>
  </si>
  <si>
    <t>Data Center</t>
  </si>
  <si>
    <t>Connection Type</t>
  </si>
  <si>
    <t>Join Time</t>
  </si>
  <si>
    <t>Leave Time</t>
  </si>
  <si>
    <t>Version</t>
  </si>
  <si>
    <t>Audio (Receiving) Bitrate</t>
  </si>
  <si>
    <t>Audio (Sending) Bitrate</t>
  </si>
  <si>
    <t>Audio (Receiving) Latency</t>
  </si>
  <si>
    <t>Audio (Sending) Latency</t>
  </si>
  <si>
    <t>Audio (Receiving) Jitter</t>
  </si>
  <si>
    <t>Audio (Sending) Jitter</t>
  </si>
  <si>
    <t>Audio (Receiving) Packet Loss-Avg(Max)</t>
  </si>
  <si>
    <t>Audio (Sending) Packet Loss-Avg(Max)</t>
  </si>
  <si>
    <t>Video (Receiving) Bitrate</t>
  </si>
  <si>
    <t>Video (Sending) Bitrate</t>
  </si>
  <si>
    <t>Video (Receiving) Latency</t>
  </si>
  <si>
    <t>Video (Sending) Latency</t>
  </si>
  <si>
    <t>Video (Receiving) Jitter</t>
  </si>
  <si>
    <t>Video (Sending) Jitter</t>
  </si>
  <si>
    <t>Video (Receiving) Packet Loss-Avg(Max)</t>
  </si>
  <si>
    <t>Video (Sending) Packet Loss-Avg(Max)</t>
  </si>
  <si>
    <t>Video (Receiving) Resolution</t>
  </si>
  <si>
    <t>Video (Sending) Resolution</t>
  </si>
  <si>
    <t>Video (Receiving) Frame Rate</t>
  </si>
  <si>
    <t>Video (Sending) Frame Rate</t>
  </si>
  <si>
    <t>Screen Sharing (Receiving) Bitrate</t>
  </si>
  <si>
    <t>Screen Sharing (Sending) Bitrate</t>
  </si>
  <si>
    <t>Screen Sharing (Receiving) Latency</t>
  </si>
  <si>
    <t>Screen Sharing (Sending) Latency</t>
  </si>
  <si>
    <t>Screen Sharing (Receiving) Jitter</t>
  </si>
  <si>
    <t>Screen Sharing (Sending) Jitter</t>
  </si>
  <si>
    <t>Screen Sharing (Receiving) Packet Loss-Avg(Max)</t>
  </si>
  <si>
    <t>Screen Sharing (Sending) Packet Loss-Avg(Max)</t>
  </si>
  <si>
    <t>Screen Sharing (Receiving) Resolution</t>
  </si>
  <si>
    <t>Screen Sharing (Sending) Resolution</t>
  </si>
  <si>
    <t>Screen Sharing (Receiving) Frame Rate</t>
  </si>
  <si>
    <t>Screen Sharing (Sending) Frame Rate</t>
  </si>
  <si>
    <t>Zoom Min Cpu Usage</t>
  </si>
  <si>
    <t>Zoom Avg Cpu Usage</t>
  </si>
  <si>
    <t>Zoom Max Cpu Usage</t>
  </si>
  <si>
    <t>System Max Cpu Usage</t>
  </si>
  <si>
    <t>Kenneth Sands (Guest)</t>
  </si>
  <si>
    <t>Unknown</t>
  </si>
  <si>
    <t>Public IP: 69.88.190.12 Local IP: 172.28.77.7</t>
  </si>
  <si>
    <t>Fort Myers (US )</t>
  </si>
  <si>
    <t>Wired</t>
  </si>
  <si>
    <t>United States (Cloud Top)</t>
  </si>
  <si>
    <t>UDP</t>
  </si>
  <si>
    <t>01:55 PM(Kenneth Sands left the meeting.Reason: left the meeting.)</t>
  </si>
  <si>
    <t>5.2.44052.0816</t>
  </si>
  <si>
    <t>132 kbps</t>
  </si>
  <si>
    <t>-</t>
  </si>
  <si>
    <t>45 ms</t>
  </si>
  <si>
    <t>6 ms</t>
  </si>
  <si>
    <t>0.3 %(4.94 %)</t>
  </si>
  <si>
    <t>-(-)</t>
  </si>
  <si>
    <t>619 kbps</t>
  </si>
  <si>
    <t>47 ms</t>
  </si>
  <si>
    <t>0.58 %(7.91 %)</t>
  </si>
  <si>
    <t>256*144</t>
  </si>
  <si>
    <t>10 fps</t>
  </si>
  <si>
    <t>116 kbps</t>
  </si>
  <si>
    <t>48 ms</t>
  </si>
  <si>
    <t>9 ms</t>
  </si>
  <si>
    <t>1680*1050</t>
  </si>
  <si>
    <t>1 fps</t>
  </si>
  <si>
    <t>John Green (Guest)</t>
  </si>
  <si>
    <t>199.17.106.14</t>
  </si>
  <si>
    <t>Moorhead (US )</t>
  </si>
  <si>
    <t>10:00 AM(John Green left the meeting.Reason: left the meeting.)</t>
  </si>
  <si>
    <t>5.4.59931.0110</t>
  </si>
  <si>
    <t>10:08 AM(John Green left the meeting.Reason: left the meeting.)</t>
  </si>
  <si>
    <t>Chris Gordon (Guest)</t>
  </si>
  <si>
    <t>Public IP: 162.239.11.35 Local IP: 192.168.4.31</t>
  </si>
  <si>
    <t>St Louis (US )</t>
  </si>
  <si>
    <t>Wifi</t>
  </si>
  <si>
    <t>02:31 PM(Chris Gordon left the meeting.Reason: left the meeting.)</t>
  </si>
  <si>
    <t>5.4.59780.1220</t>
  </si>
  <si>
    <t>144 kbps</t>
  </si>
  <si>
    <t>77 kbps</t>
  </si>
  <si>
    <t>28 ms</t>
  </si>
  <si>
    <t>30 ms</t>
  </si>
  <si>
    <t>8 ms</t>
  </si>
  <si>
    <t>0.09 %(2.14 %)</t>
  </si>
  <si>
    <t>556 kbps</t>
  </si>
  <si>
    <t>207 kbps</t>
  </si>
  <si>
    <t>32 ms</t>
  </si>
  <si>
    <t>0.01 %(1.72 %)</t>
  </si>
  <si>
    <t>320*180</t>
  </si>
  <si>
    <t>640*360</t>
  </si>
  <si>
    <t>11 fps</t>
  </si>
  <si>
    <t>14 fps</t>
  </si>
  <si>
    <t>105 kbps</t>
  </si>
  <si>
    <t>31 ms</t>
  </si>
  <si>
    <t>Windows</t>
  </si>
  <si>
    <t>Public IP: 71.212.119.101 Local IP: 192.168.0.8</t>
  </si>
  <si>
    <t>Seattle (US )</t>
  </si>
  <si>
    <t>Microphone Array (Realtek High Definition Audio(SST))</t>
  </si>
  <si>
    <t>Speakers (Realtek High Definition Audio(SST))</t>
  </si>
  <si>
    <t>Microsoft Camera Front</t>
  </si>
  <si>
    <t>02:31 PM(Steve Nellis left the meeting.Reason: Host closed the meeting. )</t>
  </si>
  <si>
    <t>5.4.59784.1220</t>
  </si>
  <si>
    <t>53 kbps</t>
  </si>
  <si>
    <t>85 ms</t>
  </si>
  <si>
    <t>96 ms</t>
  </si>
  <si>
    <t>7 ms</t>
  </si>
  <si>
    <t>3.01 %(9.52 %)</t>
  </si>
  <si>
    <t>558 kbps</t>
  </si>
  <si>
    <t>805 kbps</t>
  </si>
  <si>
    <t>86 ms</t>
  </si>
  <si>
    <t>104 ms</t>
  </si>
  <si>
    <t>14 ms</t>
  </si>
  <si>
    <t>4.1 %(11.1 %)</t>
  </si>
  <si>
    <t>21 fps</t>
  </si>
  <si>
    <t>107 kbps</t>
  </si>
  <si>
    <t>87 ms</t>
  </si>
  <si>
    <t>Jodi Farrington (Guest)</t>
  </si>
  <si>
    <t>Public IP: 150.216.230.188 Local IP: 172.23.109.78,</t>
  </si>
  <si>
    <t>Greenville (US )</t>
  </si>
  <si>
    <t>Others</t>
  </si>
  <si>
    <t>01:55 PM(Jodi Farrington left the meeting.Reason: left the meeting.)</t>
  </si>
  <si>
    <t>142 kbps</t>
  </si>
  <si>
    <t>69 ms</t>
  </si>
  <si>
    <t>297 kbps</t>
  </si>
  <si>
    <t>703 kbps</t>
  </si>
  <si>
    <t>77 ms</t>
  </si>
  <si>
    <t>25 fps</t>
  </si>
  <si>
    <t>115 kbps</t>
  </si>
  <si>
    <t>70 ms</t>
  </si>
  <si>
    <t>Mohamed El-Gafy# MSU (Guest)</t>
  </si>
  <si>
    <t>Public IP: 54.209.105.129 Local IP: 10.248.11.158</t>
  </si>
  <si>
    <t>Ashburn (US )</t>
  </si>
  <si>
    <t>United States (Cloud Top);United States (HT)</t>
  </si>
  <si>
    <t>SSL+Proxy</t>
  </si>
  <si>
    <t>02:11 PM(Mohamed El-Gafy# MSU left the meeting.Reason: left the meeting.)</t>
  </si>
  <si>
    <t>5.5.12494.0204</t>
  </si>
  <si>
    <t>55 kbps</t>
  </si>
  <si>
    <t>113 ms</t>
  </si>
  <si>
    <t>103 ms</t>
  </si>
  <si>
    <t>50 ms</t>
  </si>
  <si>
    <t>11 ms</t>
  </si>
  <si>
    <t>8.28 %(45.28 %)</t>
  </si>
  <si>
    <t>0.5 %(9.0 %)</t>
  </si>
  <si>
    <t>292 kbps</t>
  </si>
  <si>
    <t>429 kbps</t>
  </si>
  <si>
    <t>43 ms</t>
  </si>
  <si>
    <t>21 ms</t>
  </si>
  <si>
    <t>0.83 %(10.98 %)</t>
  </si>
  <si>
    <t>-*-</t>
  </si>
  <si>
    <t>111 kbps</t>
  </si>
  <si>
    <t>106 ms</t>
  </si>
  <si>
    <t>34 ms</t>
  </si>
  <si>
    <t>Cheryel Goodale (Guest)</t>
  </si>
  <si>
    <t>Public IP: 137.186.146.149 Local IP: 10.0.0.8,</t>
  </si>
  <si>
    <t>Edmonton (CA )</t>
  </si>
  <si>
    <t>10:53 AM(Cheryel Goodale left the meeting.Reason: left the meeting.)</t>
  </si>
  <si>
    <t>80 kbps</t>
  </si>
  <si>
    <t>44 kbps</t>
  </si>
  <si>
    <t>55 ms</t>
  </si>
  <si>
    <t>56 ms</t>
  </si>
  <si>
    <t>163 kbps</t>
  </si>
  <si>
    <t>726 kbps</t>
  </si>
  <si>
    <t>54 ms</t>
  </si>
  <si>
    <t>57 ms</t>
  </si>
  <si>
    <t>3 ms</t>
  </si>
  <si>
    <t>5 fps</t>
  </si>
  <si>
    <t>22 fps</t>
  </si>
  <si>
    <t>287 kbps</t>
  </si>
  <si>
    <t>61 ms</t>
  </si>
  <si>
    <t>4 ms</t>
  </si>
  <si>
    <t>Jacob Kovel (Guest)</t>
  </si>
  <si>
    <t>Public IP: 149.152.23.100 Local IP: 172.16.13.73</t>
  </si>
  <si>
    <t>New Britain (US )</t>
  </si>
  <si>
    <t>02:31 PM(Jacob Kovel left the meeting.Reason: Host closed the meeting. )</t>
  </si>
  <si>
    <t>5.4.58740.1105</t>
  </si>
  <si>
    <t>121 kbps</t>
  </si>
  <si>
    <t>45 kbps</t>
  </si>
  <si>
    <t>249 kbps</t>
  </si>
  <si>
    <t>279 kbps</t>
  </si>
  <si>
    <t>Michael Emmer (Guest)</t>
  </si>
  <si>
    <t>Public IP: 198.7.243.134 Local IP: 10.102.32.114</t>
  </si>
  <si>
    <t>Bristol (US )</t>
  </si>
  <si>
    <t>11:46 AM(Michael Emmer left the meeting.Reason: left the meeting.)</t>
  </si>
  <si>
    <t>130 kbps</t>
  </si>
  <si>
    <t>34 kbps</t>
  </si>
  <si>
    <t>25 ms</t>
  </si>
  <si>
    <t>26 ms</t>
  </si>
  <si>
    <t>0.02 %(1.36 %)</t>
  </si>
  <si>
    <t>670 kbps</t>
  </si>
  <si>
    <t>299 kbps</t>
  </si>
  <si>
    <t>27 ms</t>
  </si>
  <si>
    <t>0.01 %(2.45 %)</t>
  </si>
  <si>
    <t>8 fps</t>
  </si>
  <si>
    <t>118 kbps</t>
  </si>
  <si>
    <t>Rebecca Burleson (Guest)</t>
  </si>
  <si>
    <t>Public IP: 12.181.197.194 Local IP: 172.16.6.82,</t>
  </si>
  <si>
    <t>Midland (US )</t>
  </si>
  <si>
    <t>02:31 PM(Rebecca Burleson left the meeting.Reason: left the meeting.)</t>
  </si>
  <si>
    <t>5.0.26223.0603</t>
  </si>
  <si>
    <t>79 kbps</t>
  </si>
  <si>
    <t>76 kbps</t>
  </si>
  <si>
    <t>44 ms</t>
  </si>
  <si>
    <t>49 ms</t>
  </si>
  <si>
    <t>0.37 %(3.95 %)</t>
  </si>
  <si>
    <t>260 kbps</t>
  </si>
  <si>
    <t>875 kbps</t>
  </si>
  <si>
    <t>0.84 %(8.93 %)</t>
  </si>
  <si>
    <t>20 fps</t>
  </si>
  <si>
    <t>Allen Galloway (Guest)</t>
  </si>
  <si>
    <t>Public IP: 68.60.227.244 Local IP: 10.0.0.246</t>
  </si>
  <si>
    <t>Indianapolis (US )</t>
  </si>
  <si>
    <t>01:55 PM(Allen Galloway left the meeting.Reason: left the meeting.)</t>
  </si>
  <si>
    <t>5.3.52879.0927</t>
  </si>
  <si>
    <t>143 kbps</t>
  </si>
  <si>
    <t>35 ms</t>
  </si>
  <si>
    <t>325 kbps</t>
  </si>
  <si>
    <t>233 kbps</t>
  </si>
  <si>
    <t>40 ms</t>
  </si>
  <si>
    <t>10 ms</t>
  </si>
  <si>
    <t>160*90</t>
  </si>
  <si>
    <t>13 fps</t>
  </si>
  <si>
    <t>36 ms</t>
  </si>
  <si>
    <t>tom rogers (Guest)</t>
  </si>
  <si>
    <t>Public IP: 24.181.130.5 Local IP: 192.168.1.13</t>
  </si>
  <si>
    <t>Ocean Park (US )</t>
  </si>
  <si>
    <t>02:31 PM(tom rogers left the meeting.Reason: left the meeting.)</t>
  </si>
  <si>
    <t>5.1.28656.0709</t>
  </si>
  <si>
    <t>62 kbps</t>
  </si>
  <si>
    <t>123 ms</t>
  </si>
  <si>
    <t>132 ms</t>
  </si>
  <si>
    <t>671 kbps</t>
  </si>
  <si>
    <t>217 kbps</t>
  </si>
  <si>
    <t>127 ms</t>
  </si>
  <si>
    <t>133 ms</t>
  </si>
  <si>
    <t>0.05 %(0.83 %)</t>
  </si>
  <si>
    <t>Marc Bourgeois (Guest)</t>
  </si>
  <si>
    <t>Public IP: 142.190.66.94 Local IP: 192.168.2.116</t>
  </si>
  <si>
    <t xml:space="preserve"> (US )</t>
  </si>
  <si>
    <t>02:31 PM(Marc Bourgeois left the meeting.Reason: Host closed the meeting. )</t>
  </si>
  <si>
    <t>5.2.45108.0831</t>
  </si>
  <si>
    <t>146 kbps</t>
  </si>
  <si>
    <t>186 kbps</t>
  </si>
  <si>
    <t>51 ms</t>
  </si>
  <si>
    <t>Pete van der Have (Guest)</t>
  </si>
  <si>
    <t>Public IP: 207.135.137.83 Local IP: 192.168.0.125</t>
  </si>
  <si>
    <t>Layton (US )</t>
  </si>
  <si>
    <t>01:52 PM(Pete van der Have left the meeting.Reason: left the meeting.)</t>
  </si>
  <si>
    <t>5.4.58698.1027</t>
  </si>
  <si>
    <t>40 kbps</t>
  </si>
  <si>
    <t>60 ms</t>
  </si>
  <si>
    <t>76 ms</t>
  </si>
  <si>
    <t>347 kbps</t>
  </si>
  <si>
    <t>0.02 %(1.93 %)</t>
  </si>
  <si>
    <t>113 kbps</t>
  </si>
  <si>
    <t>Microphone Array (Realtek(R) Audio)</t>
  </si>
  <si>
    <t>Speaker / Headphone (Realtek(R) Audio)</t>
  </si>
  <si>
    <t>HP TrueVision HD Camera</t>
  </si>
  <si>
    <t>02:31 PM(Steve Nellis left the meeting.Reason: Host ended the meeting.)</t>
  </si>
  <si>
    <t>38 kbps</t>
  </si>
  <si>
    <t>62 ms</t>
  </si>
  <si>
    <t>327 kbps</t>
  </si>
  <si>
    <t>305 kbps</t>
  </si>
  <si>
    <t>15 fps</t>
  </si>
  <si>
    <t>104 kbps</t>
  </si>
  <si>
    <t>Moayed (Guest)</t>
  </si>
  <si>
    <t>Public IP: 107.217.94.7 Local IP: 192.168.1.108</t>
  </si>
  <si>
    <t>Zionsville (US )</t>
  </si>
  <si>
    <t>12:57 PM(Moayed left the meeting.Reason: left the meeting.)</t>
  </si>
  <si>
    <t>0.01 %(0.76 %)</t>
  </si>
  <si>
    <t>462 kbps</t>
  </si>
  <si>
    <t>0.01 %(1.06 %)</t>
  </si>
  <si>
    <t>122 kbps</t>
  </si>
  <si>
    <t>jkcarr (Guest)</t>
  </si>
  <si>
    <t>Public IP: 172.0.44.40 Local IP: 192.168.1.71</t>
  </si>
  <si>
    <t>Little Rock (US )</t>
  </si>
  <si>
    <t>12:12 PM(jkcarr left the meeting.Reason: left the meeting.)</t>
  </si>
  <si>
    <t>136 kbps</t>
  </si>
  <si>
    <t>12 ms</t>
  </si>
  <si>
    <t>0.02 %(1.09 %)</t>
  </si>
  <si>
    <t>336 kbps</t>
  </si>
  <si>
    <t>120 kbps</t>
  </si>
  <si>
    <t>Scott DeRuischer (Guest)</t>
  </si>
  <si>
    <t>Public IP: 192.203.223.62 Local IP: 172.20.3.123</t>
  </si>
  <si>
    <t>Lansing (US )</t>
  </si>
  <si>
    <t>01:55 PM(Scott DeRuischer left the meeting.Reason: left the meeting.)</t>
  </si>
  <si>
    <t>16 ms</t>
  </si>
  <si>
    <t>601 kbps</t>
  </si>
  <si>
    <t>0.02 %(1.46 %)</t>
  </si>
  <si>
    <t>18 ms</t>
  </si>
  <si>
    <t>David Batie (Guest)</t>
  </si>
  <si>
    <t>Public IP: 75.108.143.244 Local IP: 192.168.0.112</t>
  </si>
  <si>
    <t>12:48 PM(David Batie left the meeting.Reason: left the meeting.)</t>
  </si>
  <si>
    <t>141 kbps</t>
  </si>
  <si>
    <t>0.15 %(3.21 %)</t>
  </si>
  <si>
    <t>316 kbps</t>
  </si>
  <si>
    <t>0.19 %(4.08 %)</t>
  </si>
  <si>
    <t>108 kbps</t>
  </si>
  <si>
    <t>Daniel Enz (Guest)</t>
  </si>
  <si>
    <t>Public IP: 68.169.250.133 Local IP: 192.168.11.141</t>
  </si>
  <si>
    <t>Sherrill (US )</t>
  </si>
  <si>
    <t>02:08 PM(Daniel Enz left the meeting.Reason: left the meeting.)</t>
  </si>
  <si>
    <t>5.2.42619.0804</t>
  </si>
  <si>
    <t>145 kbps</t>
  </si>
  <si>
    <t>46 ms</t>
  </si>
  <si>
    <t>238 kbps</t>
  </si>
  <si>
    <t>0.01 %(0.53 %)</t>
  </si>
  <si>
    <t>109 kbps</t>
  </si>
  <si>
    <t>Matt Ray (Guest)</t>
  </si>
  <si>
    <t>Public IP: 68.50.239.176 Local IP: 10.0.0.20</t>
  </si>
  <si>
    <t>Greenwood (US )</t>
  </si>
  <si>
    <t>01:55 PM(Matt Ray left the meeting.Reason: left the meeting.)</t>
  </si>
  <si>
    <t>572 kbps</t>
  </si>
  <si>
    <t>194 kbps</t>
  </si>
  <si>
    <t>19 ms</t>
  </si>
  <si>
    <t>James’s iPad pro (Guest)</t>
  </si>
  <si>
    <t>Public IP: 99.25.49.144 Local IP: 192.168.1.97</t>
  </si>
  <si>
    <t>Fort Worth (US )</t>
  </si>
  <si>
    <t>02:31 PM(James’s iPad pro left the meeting.Reason: left the meeting.)</t>
  </si>
  <si>
    <t>5.5.12529.0212</t>
  </si>
  <si>
    <t>67 ms</t>
  </si>
  <si>
    <t>0.12 %(3.96 %)</t>
  </si>
  <si>
    <t>148 kbps</t>
  </si>
  <si>
    <t>86 kbps</t>
  </si>
  <si>
    <t>63 ms</t>
  </si>
  <si>
    <t>0.11 %(1.51 %)</t>
  </si>
  <si>
    <t>66 ms</t>
  </si>
  <si>
    <t>Bryan Dyer (Guest)</t>
  </si>
  <si>
    <t>Public IP: 64.183.166.202 Local IP: 192.168.4.72</t>
  </si>
  <si>
    <t>Richmond (US )</t>
  </si>
  <si>
    <t>11:07 AM(Bryan Dyer left the meeting.Reason: left the meeting.)</t>
  </si>
  <si>
    <t>5.5.12454.0131</t>
  </si>
  <si>
    <t>157 kbps</t>
  </si>
  <si>
    <t>197 kbps</t>
  </si>
  <si>
    <t>9 fps</t>
  </si>
  <si>
    <t>43 kbps</t>
  </si>
  <si>
    <t>John Schmidt (Guest)</t>
  </si>
  <si>
    <t>Public IP: 72.206.2.205 Local IP: 192.168.0.143</t>
  </si>
  <si>
    <t>Bentonville (US )</t>
  </si>
  <si>
    <t>02:31 PM(John Schmidt left the meeting.Reason: left the meeting.)</t>
  </si>
  <si>
    <t>60 kbps</t>
  </si>
  <si>
    <t>0.13 %(1.87 %)</t>
  </si>
  <si>
    <t>221 kbps</t>
  </si>
  <si>
    <t>219 kbps</t>
  </si>
  <si>
    <t>52 ms</t>
  </si>
  <si>
    <t>59 ms</t>
  </si>
  <si>
    <t>0.3 %(3.93 %)</t>
  </si>
  <si>
    <t>Albert Bleakley (Guest)</t>
  </si>
  <si>
    <t>Public IP: 184.88.118.227 Local IP: 192.168.1.110</t>
  </si>
  <si>
    <t>Rockledge (US )</t>
  </si>
  <si>
    <t>02:31 PM(Albert Bleakley left the meeting.Reason: left the meeting.)</t>
  </si>
  <si>
    <t>137 kbps</t>
  </si>
  <si>
    <t>51 kbps</t>
  </si>
  <si>
    <t>0.01 %(0.41 %)</t>
  </si>
  <si>
    <t>356 kbps</t>
  </si>
  <si>
    <t>272 kbps</t>
  </si>
  <si>
    <t>Victoria Chen’s OSU ipad (Guest)</t>
  </si>
  <si>
    <t>Public IP: 50.4.238.130 Local IP: 192.168.0.151</t>
  </si>
  <si>
    <t>Dublin (US )</t>
  </si>
  <si>
    <t>10:55 AM(Victoria Chen’s OSU ipad left the meeting.Reason: left the meeting.)</t>
  </si>
  <si>
    <t>139 kbps</t>
  </si>
  <si>
    <t>105 ms</t>
  </si>
  <si>
    <t>11.5 %(27.6 %)</t>
  </si>
  <si>
    <t>93 kbps</t>
  </si>
  <si>
    <t>203 kbps</t>
  </si>
  <si>
    <t>156 ms</t>
  </si>
  <si>
    <t>204 ms</t>
  </si>
  <si>
    <t>107 ms</t>
  </si>
  <si>
    <t>13.8 %(34.5 %)</t>
  </si>
  <si>
    <t>2.2 %(16.9 %)</t>
  </si>
  <si>
    <t>12 fps</t>
  </si>
  <si>
    <t>99 kbps</t>
  </si>
  <si>
    <t>179 ms</t>
  </si>
  <si>
    <t>84 ms</t>
  </si>
  <si>
    <t>2 fps</t>
  </si>
  <si>
    <t>Alan Bond (Guest)</t>
  </si>
  <si>
    <t>Public IP: 73.235.113.193 Local IP: 10.0.0.109</t>
  </si>
  <si>
    <t>Chico (US )</t>
  </si>
  <si>
    <t>01:55 PM(Alan Bond left the meeting.Reason: left the meeting.)</t>
  </si>
  <si>
    <t>5.5.12488.0202</t>
  </si>
  <si>
    <t>0.01 %(0.35 %)</t>
  </si>
  <si>
    <t>715 kbps</t>
  </si>
  <si>
    <t>109 ms</t>
  </si>
  <si>
    <t>Randy Rapp (Guest)</t>
  </si>
  <si>
    <t>Public IP: 73.103.31.29 Local IP: 10.0.0.163</t>
  </si>
  <si>
    <t>Lafayette (US )</t>
  </si>
  <si>
    <t>01:58 PM(Randy Rapp left the meeting.Reason: left the meeting.)</t>
  </si>
  <si>
    <t>395 kbps</t>
  </si>
  <si>
    <t>112 kbps</t>
  </si>
  <si>
    <t>41 ms</t>
  </si>
  <si>
    <t>0.04 %(0.77 %)</t>
  </si>
  <si>
    <t>114 kbps</t>
  </si>
  <si>
    <t>02:00 PM(Victoria Chen’s OSU ipad left the meeting.Reason: left the meeting.)</t>
  </si>
  <si>
    <t>29 ms</t>
  </si>
  <si>
    <t>0.49 %(5.95 %)</t>
  </si>
  <si>
    <t>24 ms</t>
  </si>
  <si>
    <t>0.63 %(4.03 %)</t>
  </si>
  <si>
    <t>101 kbps</t>
  </si>
  <si>
    <t>Melvin Cowen (Guest)</t>
  </si>
  <si>
    <t>Public IP: 12.216.158.114 Local IP: 10.59.126.125</t>
  </si>
  <si>
    <t>Chicago (US )</t>
  </si>
  <si>
    <t>02:31 PM(Melvin Cowen left the meeting.Reason: Host closed the meeting. )</t>
  </si>
  <si>
    <t>0.12 %(3.98 %)</t>
  </si>
  <si>
    <t>536 kbps</t>
  </si>
  <si>
    <t>0.1 %(6.26 %)</t>
  </si>
  <si>
    <t>Heather Sherwood (Guest)</t>
  </si>
  <si>
    <t>Public IP: 67.177.210.132 Local IP: 192.168.1.4</t>
  </si>
  <si>
    <t>Denver (US )</t>
  </si>
  <si>
    <t>01:03 PM(Heather Sherwood left the meeting.Reason: left the meeting.)</t>
  </si>
  <si>
    <t>5.0.23168.0427</t>
  </si>
  <si>
    <t>0.02 %(1.08 %)</t>
  </si>
  <si>
    <t>0.01 %(0.44 %)</t>
  </si>
  <si>
    <t>Wallied Orabi (Guest)</t>
  </si>
  <si>
    <t>Public IP: 66.176.40.178 Local IP: 10.0.0.230</t>
  </si>
  <si>
    <t>Miami (US )</t>
  </si>
  <si>
    <t>12:43 PM(Wallied Orabi left the meeting.Reason: left the meeting.)</t>
  </si>
  <si>
    <t>5.5.12513.0205</t>
  </si>
  <si>
    <t>140 kbps</t>
  </si>
  <si>
    <t>257 kbps</t>
  </si>
  <si>
    <t>110 kbps</t>
  </si>
  <si>
    <t>Kasim Korkmaz (Guest)</t>
  </si>
  <si>
    <t>Public IP: 68.49.64.3 Local IP: 192.168.0.36</t>
  </si>
  <si>
    <t>Ypsilanti (US )</t>
  </si>
  <si>
    <t>02:31 PM(Kasim Korkmaz left the meeting.Reason: left the meeting.)</t>
  </si>
  <si>
    <t>38 ms</t>
  </si>
  <si>
    <t>0.01 %(0.46 %)</t>
  </si>
  <si>
    <t>720 kbps</t>
  </si>
  <si>
    <t>215 kbps</t>
  </si>
  <si>
    <t>65 ms</t>
  </si>
  <si>
    <t>23 ms</t>
  </si>
  <si>
    <t>0.14 %(1.31 %)</t>
  </si>
  <si>
    <t>106 kbps</t>
  </si>
  <si>
    <t>39 ms</t>
  </si>
  <si>
    <t>Pourmokhtarian# Afshin (Guest)</t>
  </si>
  <si>
    <t>Public IP: 73.238.82.91 Local IP: 10.0.0.240</t>
  </si>
  <si>
    <t>Newton Center (US )</t>
  </si>
  <si>
    <t>02:03 PM(Pourmokhtarian# Afshin left the meeting.Reason: left the meeting.)</t>
  </si>
  <si>
    <t>65 kbps</t>
  </si>
  <si>
    <t>42 ms</t>
  </si>
  <si>
    <t>291 kbps</t>
  </si>
  <si>
    <t>Murray Papendorf (Guest)</t>
  </si>
  <si>
    <t>Public IP: 68.117.8.195 Local IP: 192.168.1.173</t>
  </si>
  <si>
    <t>West Bend (US )</t>
  </si>
  <si>
    <t>01:57 PM(Murray Papendorf left the meeting.Reason: left the meeting.)</t>
  </si>
  <si>
    <t>0.04 %(1.39 %)</t>
  </si>
  <si>
    <t>289 kbps</t>
  </si>
  <si>
    <t>0.05 %(1.48 %)</t>
  </si>
  <si>
    <t>0.89 %(12.78 %)</t>
  </si>
  <si>
    <t>37 ms</t>
  </si>
  <si>
    <t>Rudy Comeaux (Guest)</t>
  </si>
  <si>
    <t>Unknown + Phone</t>
  </si>
  <si>
    <t>Public IP: 108.74.254.112 Local IP: 192.168.4.23,</t>
  </si>
  <si>
    <t>Plaquemine (US )</t>
  </si>
  <si>
    <t>02:16 PM(Rudy Comeaux left the meeting.Reason: left the meeting.)</t>
  </si>
  <si>
    <t>172 ms</t>
  </si>
  <si>
    <t>0.47 %(7.11 %)</t>
  </si>
  <si>
    <t>611 kbps</t>
  </si>
  <si>
    <t>174 ms</t>
  </si>
  <si>
    <t>0.36 %(7.74 %)</t>
  </si>
  <si>
    <t>94 kbps</t>
  </si>
  <si>
    <t>Richard Burt (Guest)</t>
  </si>
  <si>
    <t>131.204.118.26</t>
  </si>
  <si>
    <t>Auburn (US )</t>
  </si>
  <si>
    <t>02:31 PM(Richard Burt left the meeting.Reason: left the meeting.)</t>
  </si>
  <si>
    <t>5.0.24978.0517</t>
  </si>
  <si>
    <t>28 kbps</t>
  </si>
  <si>
    <t>364 kbps</t>
  </si>
  <si>
    <t>251 kbps</t>
  </si>
  <si>
    <t>22 ms</t>
  </si>
  <si>
    <t>Sanjeev Adhikari (Guest)</t>
  </si>
  <si>
    <t>Public IP: 73.137.7.24 Local IP: 192.168.0.43</t>
  </si>
  <si>
    <t>Marietta (US )</t>
  </si>
  <si>
    <t>01:55 PM(Sanjeev Adhikari left the meeting.Reason: left the meeting.)</t>
  </si>
  <si>
    <t>0.15 %(4.52 %)</t>
  </si>
  <si>
    <t>168 kbps</t>
  </si>
  <si>
    <t>307 kbps</t>
  </si>
  <si>
    <t>13 ms</t>
  </si>
  <si>
    <t>0.09 %(1.82 %)</t>
  </si>
  <si>
    <t>103 kbps</t>
  </si>
  <si>
    <t>Chao Wang (Guest)</t>
  </si>
  <si>
    <t>Public IP: 68.105.39.199 Local IP: 192.168.1.16</t>
  </si>
  <si>
    <t>Baton Rouge (US )</t>
  </si>
  <si>
    <t>02:31 PM(Chao Wang left the meeting.Reason: Host closed the meeting. )</t>
  </si>
  <si>
    <t>0.06 %(1.69 %)</t>
  </si>
  <si>
    <t>594 kbps</t>
  </si>
  <si>
    <t>0.05 %(2.05 %)</t>
  </si>
  <si>
    <t>Kurt Helgeson (Guest)</t>
  </si>
  <si>
    <t>199.17.6.99</t>
  </si>
  <si>
    <t>Sartell (US )</t>
  </si>
  <si>
    <t>01:03 PM(Kurt Helgeson left the meeting.Reason: left the meeting.)</t>
  </si>
  <si>
    <t>0.02 %(0.42 %)</t>
  </si>
  <si>
    <t>734 kbps</t>
  </si>
  <si>
    <t>0.02 %(1.03 %)</t>
  </si>
  <si>
    <t>Keith Thomas (Guest)</t>
  </si>
  <si>
    <t>Public IP: 66.169.133.94 Local IP: 192.168.1.176</t>
  </si>
  <si>
    <t>Keller (US )</t>
  </si>
  <si>
    <t>01:56 PM(Keith Thomas left the meeting.Reason: left the meeting.)</t>
  </si>
  <si>
    <t>622 kbps</t>
  </si>
  <si>
    <t>0.03 %(1.4 %)</t>
  </si>
  <si>
    <t>Ahmed Abdelaty (Guest)</t>
  </si>
  <si>
    <t>Public IP: 129.72.161.180 Local IP: 10.22.12.98</t>
  </si>
  <si>
    <t>Laramie (US )</t>
  </si>
  <si>
    <t>12:49 PM(Ahmed Abdelaty left the meeting.Reason: left the meeting.)</t>
  </si>
  <si>
    <t>209 kbps</t>
  </si>
  <si>
    <t>Tim Dykes (Guest)</t>
  </si>
  <si>
    <t>Public IP: 45.16.123.240 Local IP: 10.0.1.179</t>
  </si>
  <si>
    <t>01:56 PM(Tim Dykes left the meeting.Reason: left the meeting.)</t>
  </si>
  <si>
    <t>776 kbps</t>
  </si>
  <si>
    <t>Tamera McCuen (Guest)</t>
  </si>
  <si>
    <t>Public IP: 72.200.214.122 Local IP: 192.168.0.32</t>
  </si>
  <si>
    <t>Norman (US )</t>
  </si>
  <si>
    <t>01:56 PM(Tamera McCuen left the meeting.Reason: left the meeting.)</t>
  </si>
  <si>
    <t>323 kbps</t>
  </si>
  <si>
    <t>0.04 %(0.55 %)</t>
  </si>
  <si>
    <t>Wayne Sheppard (Guest)</t>
  </si>
  <si>
    <t>Public IP: 199.87.1.253 Local IP: 10.60.93.35</t>
  </si>
  <si>
    <t>Williamsport (US )</t>
  </si>
  <si>
    <t>01:55 PM(Wayne Sheppard left the meeting.Reason: left the meeting.)</t>
  </si>
  <si>
    <t>5.3.52670.0921</t>
  </si>
  <si>
    <t>0.01 %(0.26 %)</t>
  </si>
  <si>
    <t>Geoff Lobley (Guest)</t>
  </si>
  <si>
    <t>Public IP: 70.77.250.79 Local IP: 10.0.0.180</t>
  </si>
  <si>
    <t>Calgary (CA )</t>
  </si>
  <si>
    <t>01:55 PM(Geoff Lobley left the meeting.Reason: left the meeting.)</t>
  </si>
  <si>
    <t>931 kbps</t>
  </si>
  <si>
    <t>17 fps</t>
  </si>
  <si>
    <t>Kim Williams (Guest)</t>
  </si>
  <si>
    <t>Public IP: 174.69.145.112 Local IP: 192.168.0.23</t>
  </si>
  <si>
    <t>Port Allen (US )</t>
  </si>
  <si>
    <t>10:58 AM(Kim Williams left the meeting.Reason: left the meeting.)</t>
  </si>
  <si>
    <t>752 kbps</t>
  </si>
  <si>
    <t>Ray Zanon (Guest)</t>
  </si>
  <si>
    <t>Public IP: 70.228.13.39 Local IP: 192.168.1.64</t>
  </si>
  <si>
    <t>11:57 AM(Ray Zanon left the meeting.Reason: left the meeting.)</t>
  </si>
  <si>
    <t>0.08 %(3.35 %)</t>
  </si>
  <si>
    <t>342 kbps</t>
  </si>
  <si>
    <t>0.49 %(7.01 %)</t>
  </si>
  <si>
    <t>Kathleen Short (Guest)</t>
  </si>
  <si>
    <t>Public IP: 73.165.161.163 Local IP: 10.0.0.9</t>
  </si>
  <si>
    <t>Philadelphia (US )</t>
  </si>
  <si>
    <t>01:06 PM(Kathleen Short left the meeting.Reason: left the meeting.)</t>
  </si>
  <si>
    <t>10 kbps</t>
  </si>
  <si>
    <t>1.26 %(6.31 %)</t>
  </si>
  <si>
    <t>135 kbps</t>
  </si>
  <si>
    <t>Xudong Jia (Guest)</t>
  </si>
  <si>
    <t>Public IP: 45.50.198.136 Local IP: 192.168.1.12</t>
  </si>
  <si>
    <t>Diamond Bar (US )</t>
  </si>
  <si>
    <t>02:29 PM(Xudong Jia left the meeting.Reason: left the meeting.)</t>
  </si>
  <si>
    <t>102 ms</t>
  </si>
  <si>
    <t>657 kbps</t>
  </si>
  <si>
    <t>Euysup Shim (Guest)</t>
  </si>
  <si>
    <t>Public IP: 69.174.173.75 Local IP: 192.168.1.3</t>
  </si>
  <si>
    <t>Bloomington (US )</t>
  </si>
  <si>
    <t>01:55 PM(Euysup Shim left the meeting.Reason: left the meeting.)</t>
  </si>
  <si>
    <t>288 kbps</t>
  </si>
  <si>
    <t>72 kbps</t>
  </si>
  <si>
    <t>Sean Foley (Guest)</t>
  </si>
  <si>
    <t>Public IP: 65.189.30.138 Local IP: 192.168.1.2</t>
  </si>
  <si>
    <t>Oxford (US )</t>
  </si>
  <si>
    <t>02:31 PM(Sean Foley left the meeting.Reason: left the meeting.)</t>
  </si>
  <si>
    <t>63 kbps</t>
  </si>
  <si>
    <t>33 ms</t>
  </si>
  <si>
    <t>889 kbps</t>
  </si>
  <si>
    <t>406 kbps</t>
  </si>
  <si>
    <t>0.01 %(1.18 %)</t>
  </si>
  <si>
    <t>Jay Cournia (Guest)</t>
  </si>
  <si>
    <t>Public IP: 199.17.106.9 Local IP: 172.16.25.216,199.17.106.9</t>
  </si>
  <si>
    <t>01:28 PM(Jay Cournia left the meeting.Reason: left the meeting.)</t>
  </si>
  <si>
    <t>0.38 %(6.46 %)</t>
  </si>
  <si>
    <t>290 kbps</t>
  </si>
  <si>
    <t>0.39 %(4.92 %)</t>
  </si>
  <si>
    <t>123 kbps</t>
  </si>
  <si>
    <t>Walter (Guest)</t>
  </si>
  <si>
    <t>Public IP: 75.89.235.205 Local IP: 192.168.254.3</t>
  </si>
  <si>
    <t>Sanford (US )</t>
  </si>
  <si>
    <t>01:55 PM(Walter left the meeting.Reason: left the meeting.)</t>
  </si>
  <si>
    <t>226 kbps</t>
  </si>
  <si>
    <t>195 kbps</t>
  </si>
  <si>
    <t>58 ms</t>
  </si>
  <si>
    <t>Tom Cole (Guest)</t>
  </si>
  <si>
    <t>Public IP: 174.127.146.162 Local IP: 192.168.1.22</t>
  </si>
  <si>
    <t>Redmond (US )</t>
  </si>
  <si>
    <t>PPP</t>
  </si>
  <si>
    <t>02:20 PM(Tom Cole got disconnected from the meeting.Reason: Network connection error. )</t>
  </si>
  <si>
    <t>80 ms</t>
  </si>
  <si>
    <t>0.09 %(3.69 %)</t>
  </si>
  <si>
    <t>607 kbps</t>
  </si>
  <si>
    <t>81 ms</t>
  </si>
  <si>
    <t>0.14 %(7.86 %)</t>
  </si>
  <si>
    <t>0.09 %(2.36 %)</t>
  </si>
  <si>
    <t>Saeed Rokooei (Guest)</t>
  </si>
  <si>
    <t>Public IP: 24.233.233.22 Local IP: 192.168.1.135</t>
  </si>
  <si>
    <t>Starkville (US )</t>
  </si>
  <si>
    <t>02:31 PM(Saeed Rokooei left the meeting.Reason: Host closed the meeting. )</t>
  </si>
  <si>
    <t>0.02 %(1.66 %)</t>
  </si>
  <si>
    <t>0.11 %(3.02 %)</t>
  </si>
  <si>
    <t>Mohammed Hashem (Guest)</t>
  </si>
  <si>
    <t>Public IP: 129.82.89.240 Local IP: 10.3.156.66</t>
  </si>
  <si>
    <t>Fort Collins (US )</t>
  </si>
  <si>
    <t>SSL</t>
  </si>
  <si>
    <t>11:23 AM(Mohammed Hashem left the meeting.Reason: left the meeting.)</t>
  </si>
  <si>
    <t>150 kbps</t>
  </si>
  <si>
    <t>0.03 %(2.62 %)</t>
  </si>
  <si>
    <t>1035 kbps</t>
  </si>
  <si>
    <t>82 kbps</t>
  </si>
  <si>
    <t>rvanderweide (Guest)</t>
  </si>
  <si>
    <t>Public IP: 174.234.137.161 Local IP: 192.168.43.224</t>
  </si>
  <si>
    <t>02:31 PM(rvanderweide left the meeting.Reason: left the meeting.)</t>
  </si>
  <si>
    <t>15 ms</t>
  </si>
  <si>
    <t>445 kbps</t>
  </si>
  <si>
    <t>68 ms</t>
  </si>
  <si>
    <t>Francois Jacobs (Guest)</t>
  </si>
  <si>
    <t>Public IP: 129.72.114.132 Local IP: 10.121.134.124</t>
  </si>
  <si>
    <t>01:55 PM(Francois Jacobs left the meeting.Reason: left the meeting.)</t>
  </si>
  <si>
    <t>963 kbps</t>
  </si>
  <si>
    <t>117 kbps</t>
  </si>
  <si>
    <t>Degenhart# Shannon H (Guest)</t>
  </si>
  <si>
    <t>Public IP: 128.194.2.83 Local IP: 172.31.9.211</t>
  </si>
  <si>
    <t>College Station (US )</t>
  </si>
  <si>
    <t>11:00 AM(Degenhart# Shannon H left the meeting.Reason: left the meeting.)</t>
  </si>
  <si>
    <t>Marjorie Chang Fuller (Guest)</t>
  </si>
  <si>
    <t>Public IP: 73.181.198.143 Local IP: 10.0.0.189</t>
  </si>
  <si>
    <t>02:29 PM(Marjorie Chang Fuller left the meeting.Reason: left the meeting.)</t>
  </si>
  <si>
    <t>5.4.59296.1207</t>
  </si>
  <si>
    <t>0.01 %(0.31 %)</t>
  </si>
  <si>
    <t>Majed Dabdoub (Guest)</t>
  </si>
  <si>
    <t>Public IP: 74.83.69.164 Local IP: 192.168.86.93</t>
  </si>
  <si>
    <t>Cincinnati (US )</t>
  </si>
  <si>
    <t>11:00 AM(Majed Dabdoub left the meeting.Reason: left the meeting.)</t>
  </si>
  <si>
    <t>164 kbps</t>
  </si>
  <si>
    <t>293 kbps</t>
  </si>
  <si>
    <t>71 ms</t>
  </si>
  <si>
    <t>64 ms</t>
  </si>
  <si>
    <t>13.3 %(95.8 %)</t>
  </si>
  <si>
    <t>1.5 %(11.8 %)</t>
  </si>
  <si>
    <t>47 kbps</t>
  </si>
  <si>
    <t>5 ms</t>
  </si>
  <si>
    <t>3 fps</t>
  </si>
  <si>
    <t>Pranshoo Solanki (Guest)</t>
  </si>
  <si>
    <t>Public IP: 69.174.155.18 Local IP: 192.168.1.141</t>
  </si>
  <si>
    <t>West Lafayette (US )</t>
  </si>
  <si>
    <t>01:55 PM(Pranshoo Solanki left the meeting.Reason: left the meeting.)</t>
  </si>
  <si>
    <t>273 kbps</t>
  </si>
  <si>
    <t>Martin Garza (Guest)</t>
  </si>
  <si>
    <t>Public IP: 108.178.86.40 Local IP: 172.20.12.96</t>
  </si>
  <si>
    <t>Dallas (US )</t>
  </si>
  <si>
    <t>12:18 PM(Martin Garza got disconnected from the meeting.Reason: Network connection error. )</t>
  </si>
  <si>
    <t>5.4.58891.1115</t>
  </si>
  <si>
    <t>42 kbps</t>
  </si>
  <si>
    <t>75 ms</t>
  </si>
  <si>
    <t>94 ms</t>
  </si>
  <si>
    <t>5.84 %(29.45 %)</t>
  </si>
  <si>
    <t>658 kbps</t>
  </si>
  <si>
    <t>161 kbps</t>
  </si>
  <si>
    <t>82 ms</t>
  </si>
  <si>
    <t>6.32 %(37.55 %)</t>
  </si>
  <si>
    <t>0.1 %(2.39 %)</t>
  </si>
  <si>
    <t>01:08 PM(Degenhart# Shannon H got disconnected from the meeting.Reason: Network connection error. )</t>
  </si>
  <si>
    <t>134 kbps</t>
  </si>
  <si>
    <t>Svetlana Olbina (Guest)</t>
  </si>
  <si>
    <t>Public IP: 73.181.51.252 Local IP: 10.0.0.120</t>
  </si>
  <si>
    <t>12:02 PM(Svetlana Olbina got disconnected from the meeting.Reason: Network connection error. )</t>
  </si>
  <si>
    <t>133 kbps</t>
  </si>
  <si>
    <t>72 ms</t>
  </si>
  <si>
    <t>0.02 %(0.96 %)</t>
  </si>
  <si>
    <t>398 kbps</t>
  </si>
  <si>
    <t>0.02 %(0.43 %)</t>
  </si>
  <si>
    <t>74 ms</t>
  </si>
  <si>
    <t>David Manry (Guest)</t>
  </si>
  <si>
    <t>Public IP: 108.222.251.198 Local IP: 192.168.1.64</t>
  </si>
  <si>
    <t>Bryant (US )</t>
  </si>
  <si>
    <t>12:09 PM(David Manry left the meeting.Reason: left the meeting.)</t>
  </si>
  <si>
    <t>0.02 %(0.58 %)</t>
  </si>
  <si>
    <t>827 kbps</t>
  </si>
  <si>
    <t>0.01 %(0.67 %)</t>
  </si>
  <si>
    <t>127 kbps</t>
  </si>
  <si>
    <t>73 ms</t>
  </si>
  <si>
    <t>Swarnali Ghosh Dastider (Guest)</t>
  </si>
  <si>
    <t>Public IP: 99.191.233.246 Local IP: 192.168.1.146</t>
  </si>
  <si>
    <t>01:55 PM(Swarnali Ghosh Dastider left the meeting.Reason: left the meeting.)</t>
  </si>
  <si>
    <t>0.32 %(6.26 %)</t>
  </si>
  <si>
    <t>302 kbps</t>
  </si>
  <si>
    <t>0.5 %(8.38 %)</t>
  </si>
  <si>
    <t>soattallah@bsu.edu (Guest)</t>
  </si>
  <si>
    <t>Public IP: 184.170.166.146 Local IP: 192.168.4.20</t>
  </si>
  <si>
    <t>Fishers (US )</t>
  </si>
  <si>
    <t>02:00 PM(soattallah@bsu.edu left the meeting.Reason: left the meeting.)</t>
  </si>
  <si>
    <t>0.18 %(4.31 %)</t>
  </si>
  <si>
    <t>343 kbps</t>
  </si>
  <si>
    <t>0.18 %(3.98 %)</t>
  </si>
  <si>
    <t>Walter Lehner (Guest)</t>
  </si>
  <si>
    <t>Public IP: 98.163.54.93 Local IP: 192.168.1.152</t>
  </si>
  <si>
    <t>Southington (US )</t>
  </si>
  <si>
    <t>01:57 PM(Walter Lehner left the meeting.Reason: left the meeting.)</t>
  </si>
  <si>
    <t>5.0.26213.0602</t>
  </si>
  <si>
    <t>277 kbps</t>
  </si>
  <si>
    <t>Benedict Ilozor (Guest)</t>
  </si>
  <si>
    <t>Public IP: 68.49.175.19 Local IP: 192.168.0.39</t>
  </si>
  <si>
    <t>Ann Arbor (US )</t>
  </si>
  <si>
    <t>12:37 PM(Benedict Ilozor left the meeting.Reason: left the meeting.)</t>
  </si>
  <si>
    <t>0.83 %(8.31 %)</t>
  </si>
  <si>
    <t>266 kbps</t>
  </si>
  <si>
    <t>0.63 %(6.66 %)</t>
  </si>
  <si>
    <t>Kishani De Silva (Guest)</t>
  </si>
  <si>
    <t>Public IP: 162.231.163.185 Local IP: 192.168.1.77</t>
  </si>
  <si>
    <t>La Crescenta (US )</t>
  </si>
  <si>
    <t>01:47 PM(Kishani De Silva got disconnected from the meeting.Reason: Network connection error. )</t>
  </si>
  <si>
    <t>0.46 %(5.09 %)</t>
  </si>
  <si>
    <t>91 ms</t>
  </si>
  <si>
    <t>20 ms</t>
  </si>
  <si>
    <t>0.58 %(4.14 %)</t>
  </si>
  <si>
    <t>Rybkowski# Zofia K (Guest)</t>
  </si>
  <si>
    <t>Public IP: 47.218.97.178 Local IP: 192.168.0.62</t>
  </si>
  <si>
    <t>02:31 PM(Rybkowski# Zofia K left the meeting.Reason: left the meeting.)</t>
  </si>
  <si>
    <t>68 kbps</t>
  </si>
  <si>
    <t>447 kbps</t>
  </si>
  <si>
    <t>354 kbps</t>
  </si>
  <si>
    <t>Gregory Kelly (Guest)</t>
  </si>
  <si>
    <t>Public IP: 74.83.122.20 Local IP: 192.168.200.172,192.168.200.192</t>
  </si>
  <si>
    <t>02:31 PM(Gregory Kelly left the meeting.Reason: left the meeting.)</t>
  </si>
  <si>
    <t>561 kbps</t>
  </si>
  <si>
    <t>0.03 %(0.54 %)</t>
  </si>
  <si>
    <t>david martin (Guest)</t>
  </si>
  <si>
    <t>Public IP: 172.58.47.35 Local IP: 192.168.0.148</t>
  </si>
  <si>
    <t>Idaho (US )</t>
  </si>
  <si>
    <t>01:48 PM(david martin left the meeting.Reason: left the meeting.)</t>
  </si>
  <si>
    <t>276 kbps</t>
  </si>
  <si>
    <t>236 kbps</t>
  </si>
  <si>
    <t>108 ms</t>
  </si>
  <si>
    <t>110 ms</t>
  </si>
  <si>
    <t>Anwar’s (Guest)</t>
  </si>
  <si>
    <t>Public IP: 174.248.206.35 Local IP: 100.127.57.247</t>
  </si>
  <si>
    <t>Los Angeles (US )</t>
  </si>
  <si>
    <t>Cellular</t>
  </si>
  <si>
    <t>01:04 PM(Anwar’s left the meeting.Reason: left the meeting.)</t>
  </si>
  <si>
    <t>90 kbps</t>
  </si>
  <si>
    <t>100 ms</t>
  </si>
  <si>
    <t>156 kbps</t>
  </si>
  <si>
    <t>StaciBockwinkel (Guest)</t>
  </si>
  <si>
    <t>Public IP: 72.128.62.111 Local IP: 192.168.1.28</t>
  </si>
  <si>
    <t>Platte City (US )</t>
  </si>
  <si>
    <t>01:58 PM(StaciBockwinkel left the meeting.Reason: left the meeting.)</t>
  </si>
  <si>
    <t>0.01 %(0.15 %)</t>
  </si>
  <si>
    <t>01:55 PM(Kim Williams left the meeting.Reason: left the meeting.)</t>
  </si>
  <si>
    <t>53 ms</t>
  </si>
  <si>
    <t>0.03 %(0.85 %)</t>
  </si>
  <si>
    <t>286 kbps</t>
  </si>
  <si>
    <t>0.04 %(1.12 %)</t>
  </si>
  <si>
    <t>George Ford (Guest)</t>
  </si>
  <si>
    <t>Public IP: 170.253.134.82 Local IP: 192.168.0.8</t>
  </si>
  <si>
    <t>12:55 PM(George Ford left the meeting.Reason: left the meeting.)</t>
  </si>
  <si>
    <t>5.2.45120.0906</t>
  </si>
  <si>
    <t>0.01 %(1.23 %)</t>
  </si>
  <si>
    <t>180 kbps</t>
  </si>
  <si>
    <t>0.15 %(1.45 %)</t>
  </si>
  <si>
    <t>6 fps</t>
  </si>
  <si>
    <t>126 kbps</t>
  </si>
  <si>
    <t>Sundeep Inti (Guest)</t>
  </si>
  <si>
    <t>Public IP: 73.176.120.89 Local IP: 192.168.0.37</t>
  </si>
  <si>
    <t>01:57 PM(Sundeep Inti left the meeting.Reason: left the meeting.)</t>
  </si>
  <si>
    <t>0.03 %(0.94 %)</t>
  </si>
  <si>
    <t>0.04 %(1.36 %)</t>
  </si>
  <si>
    <t>01:17 PM(John Green left the meeting.Reason: left the meeting.)</t>
  </si>
  <si>
    <t>0.08 %(3.24 %)</t>
  </si>
  <si>
    <t>756 kbps</t>
  </si>
  <si>
    <t>11 kbps</t>
  </si>
  <si>
    <t>Catherine Shi (Guest)</t>
  </si>
  <si>
    <t>Public IP: 162.211.34.236 Local IP: 192.168.4.26</t>
  </si>
  <si>
    <t>01:56 PM(Catherine Shi left the meeting.Reason: left the meeting.)</t>
  </si>
  <si>
    <t>8.3 %(93.4 %)</t>
  </si>
  <si>
    <t>119 kbps</t>
  </si>
  <si>
    <t>Mohamed Hegab (Guest)</t>
  </si>
  <si>
    <t>Public IP: 104.51.33.99 Local IP: 10.0.10.23</t>
  </si>
  <si>
    <t>Oceanside (US )</t>
  </si>
  <si>
    <t>01:54 PM(Mohamed Hegab left the meeting.Reason: left the meeting.)</t>
  </si>
  <si>
    <t>0.01 %(1.05 %)</t>
  </si>
  <si>
    <t>866 kbps</t>
  </si>
  <si>
    <t>0.03 %(1.58 %)</t>
  </si>
  <si>
    <t>Eric Ortega (Guest)</t>
  </si>
  <si>
    <t>Public IP: 65.52.19.24 Local IP: 10.20.8.4</t>
  </si>
  <si>
    <t>01:56 PM(Eric Ortega left the meeting.Reason: left the meeting.)</t>
  </si>
  <si>
    <t>451 kbps</t>
  </si>
  <si>
    <t>Sinem Mollaoglu (Guest)</t>
  </si>
  <si>
    <t>Public IP: 73.145.143.51 Local IP: 10.0.0.196</t>
  </si>
  <si>
    <t>Okemos (US )</t>
  </si>
  <si>
    <t>02:31 PM(Sinem Mollaoglu left the meeting.Reason: left the meeting.)</t>
  </si>
  <si>
    <t>5.4.58636.1026</t>
  </si>
  <si>
    <t>0.01 %(0.5 %)</t>
  </si>
  <si>
    <t>521 kbps</t>
  </si>
  <si>
    <t>Vahid Faghihi (Guest)</t>
  </si>
  <si>
    <t>Public IP: 50.24.156.54 Local IP: 192.168.10.196</t>
  </si>
  <si>
    <t>11:12 AM(Vahid Faghihi left the meeting.Reason: left the meeting.)</t>
  </si>
  <si>
    <t>5.5.2.1328</t>
  </si>
  <si>
    <t>162 kbps</t>
  </si>
  <si>
    <t>0.01 %(0.69 %)</t>
  </si>
  <si>
    <t>91 kbps</t>
  </si>
  <si>
    <t>17 ms</t>
  </si>
  <si>
    <t>0.01 %(0.21 %)</t>
  </si>
  <si>
    <t>85 kbps</t>
  </si>
  <si>
    <t>Suat Gunhan (Guest)</t>
  </si>
  <si>
    <t>Public IP: 66.61.30.132 Local IP: 192.168.1.6</t>
  </si>
  <si>
    <t>Hudson (US )</t>
  </si>
  <si>
    <t>01:56 PM(Suat Gunhan left the meeting.Reason: left the meeting.)</t>
  </si>
  <si>
    <t>Lavy# Sarel (Guest)</t>
  </si>
  <si>
    <t>Public IP: 47.218.105.5 Local IP: 192.168.0.18</t>
  </si>
  <si>
    <t>11:31 AM(Lavy# Sarel got disconnected from the meeting.Reason: Network connection error. )</t>
  </si>
  <si>
    <t>0.01 %(0.52 %)</t>
  </si>
  <si>
    <t>235 kbps</t>
  </si>
  <si>
    <t>0.01 %(0.2 %)</t>
  </si>
  <si>
    <t>Eric Ghahate (Guest)</t>
  </si>
  <si>
    <t>Public IP: 73.228.26.161 Local IP: 10.0.0.216</t>
  </si>
  <si>
    <t>Albuquerque (US )</t>
  </si>
  <si>
    <t>02:16 PM(Eric Ghahate left the meeting.Reason: left the meeting.)</t>
  </si>
  <si>
    <t>0.19 %(4.9 %)</t>
  </si>
  <si>
    <t>263 kbps</t>
  </si>
  <si>
    <t>0.16 %(4.1 %)</t>
  </si>
  <si>
    <t>N. Mike Jackson (Guest)</t>
  </si>
  <si>
    <t>130.127.64.87</t>
  </si>
  <si>
    <t>Clemson (US )</t>
  </si>
  <si>
    <t>01:55 PM(N. Mike Jackson left the meeting.Reason: left the meeting.)</t>
  </si>
  <si>
    <t>751 kbps</t>
  </si>
  <si>
    <t>eric.asa (Guest)</t>
  </si>
  <si>
    <t>Public IP: 184.99.176.2 Local IP: 192.168.0.4</t>
  </si>
  <si>
    <t>Fargo (US )</t>
  </si>
  <si>
    <t>02:31 PM(eric.asa left the meeting.Reason: left the meeting.)</t>
  </si>
  <si>
    <t>39 kbps</t>
  </si>
  <si>
    <t>213 kbps</t>
  </si>
  <si>
    <t>102 kbps</t>
  </si>
  <si>
    <t>Jeffrey Pulliam (Guest)</t>
  </si>
  <si>
    <t>Public IP: 24.18.80.232 Local IP: 10.0.0.239,</t>
  </si>
  <si>
    <t>Marysville (US )</t>
  </si>
  <si>
    <t>01:41 PM(Jeffrey Pulliam left the meeting.Reason: left the meeting.)</t>
  </si>
  <si>
    <t>0.01 %(0.32 %)</t>
  </si>
  <si>
    <t>463 kbps</t>
  </si>
  <si>
    <t>0.01 %(0.43 %)</t>
  </si>
  <si>
    <t>125 kbps</t>
  </si>
  <si>
    <t>Brian (Guest)</t>
  </si>
  <si>
    <t>Public IP: 68.117.40.224 Local IP: 192.168.1.2</t>
  </si>
  <si>
    <t>Farmington (US )</t>
  </si>
  <si>
    <t>01:54 PM(Brian got disconnected from the meeting.Reason: Network connection error. )</t>
  </si>
  <si>
    <t>0.14 %(2.73 %)</t>
  </si>
  <si>
    <t>496 kbps</t>
  </si>
  <si>
    <t>0.38 %(5.4 %)</t>
  </si>
  <si>
    <t>Pavan Meadati (Guest)</t>
  </si>
  <si>
    <t>Public IP: 76.230.230.21 Local IP: 192.168.1.72</t>
  </si>
  <si>
    <t>Alpharetta (US )</t>
  </si>
  <si>
    <t>02:31 PM(Pavan Meadati left the meeting.Reason: Host closed the meeting. )</t>
  </si>
  <si>
    <t>0.1 %(5.99 %)</t>
  </si>
  <si>
    <t>0.13 %(1.56 %)</t>
  </si>
  <si>
    <t>Renee Ryan (Guest)</t>
  </si>
  <si>
    <t>Public IP: 73.216.200.46 Local IP: 10.0.0.146</t>
  </si>
  <si>
    <t>11:24 AM(Renee Ryan left the meeting.Reason: left the meeting.)</t>
  </si>
  <si>
    <t>874 kbps</t>
  </si>
  <si>
    <t>sheri (Guest)</t>
  </si>
  <si>
    <t>Public IP: 162.236.253.200 Local IP: 192.168.1.133</t>
  </si>
  <si>
    <t>San Antonio (US )</t>
  </si>
  <si>
    <t>01:55 PM(sheri left the meeting.Reason: left the meeting.)</t>
  </si>
  <si>
    <t>88 ms</t>
  </si>
  <si>
    <t>0.09 %(2.91 %)</t>
  </si>
  <si>
    <t>0.12 %(1.36 %)</t>
  </si>
  <si>
    <t>Dimitar Todorov (Guest)</t>
  </si>
  <si>
    <t>Public IP: 72.237.4.249 Local IP: 10.10.3.170,</t>
  </si>
  <si>
    <t>Utica (US )</t>
  </si>
  <si>
    <t>12:03 PM(Dimitar Todorov left the meeting.Reason: left the meeting.)</t>
  </si>
  <si>
    <t>129 kbps</t>
  </si>
  <si>
    <t>0.05 %(2.58 %)</t>
  </si>
  <si>
    <t>92 kbps</t>
  </si>
  <si>
    <t>0.05 %(0.95 %)</t>
  </si>
  <si>
    <t>147 kbps</t>
  </si>
  <si>
    <t>Giovanni C Migliaccio (Guest)</t>
  </si>
  <si>
    <t>Public IP: 97.113.255.176 Local IP: 192.168.0.4</t>
  </si>
  <si>
    <t>11:30 AM(Giovanni C Migliaccio left the meeting.Reason: left the meeting.)</t>
  </si>
  <si>
    <t>131 kbps</t>
  </si>
  <si>
    <t>98 ms</t>
  </si>
  <si>
    <t>0.15 %(4.19 %)</t>
  </si>
  <si>
    <t>533 kbps</t>
  </si>
  <si>
    <t>97 ms</t>
  </si>
  <si>
    <t>0.01 %(0.71 %)</t>
  </si>
  <si>
    <t>154 kbps</t>
  </si>
  <si>
    <t>jmolavi (Guest)</t>
  </si>
  <si>
    <t>131.118.111.21</t>
  </si>
  <si>
    <t>Salisbury (US )</t>
  </si>
  <si>
    <t>01:11 PM(jmolavi left the meeting.Reason: left the meeting.)</t>
  </si>
  <si>
    <t>280 kbps</t>
  </si>
  <si>
    <t>Paul Goodrum (Guest)</t>
  </si>
  <si>
    <t>Public IP: 129.82.189.61 Local IP: 10.84.67.211</t>
  </si>
  <si>
    <t>01:56 PM(Paul Goodrum left the meeting.Reason: left the meeting.)</t>
  </si>
  <si>
    <t>0.27 %(10.03 %)</t>
  </si>
  <si>
    <t>1239 kbps</t>
  </si>
  <si>
    <t>Minkyum Kim (Guest)</t>
  </si>
  <si>
    <t>Public IP: 76.229.147.104 Local IP: 192.168.0.175</t>
  </si>
  <si>
    <t>02:03 PM(Minkyum Kim left the meeting.Reason: left the meeting.)</t>
  </si>
  <si>
    <t>5.4.9.1079</t>
  </si>
  <si>
    <t>35 kbps</t>
  </si>
  <si>
    <t>0.08 %(2.16 %)</t>
  </si>
  <si>
    <t>0.12 %(1.08 %)</t>
  </si>
  <si>
    <t>Fernandez-Solis# Jose L (Guest)</t>
  </si>
  <si>
    <t>Public IP: 47.211.210.124 Local IP: 192.168.0.16</t>
  </si>
  <si>
    <t>Natchitoches (US )</t>
  </si>
  <si>
    <t>02:31 PM(Fernandez-Solis# Jose L left the meeting.Reason: Host closed the meeting. )</t>
  </si>
  <si>
    <t>732 kbps</t>
  </si>
  <si>
    <t>52 kbps</t>
  </si>
  <si>
    <t>Stutt# Rod (Guest)</t>
  </si>
  <si>
    <t>Public IP: 204.83.217.75 Local IP: 172.16.1.63</t>
  </si>
  <si>
    <t>Regina (CA )</t>
  </si>
  <si>
    <t>01:55 PM(Stutt# Rod left the meeting.Reason: left the meeting.)</t>
  </si>
  <si>
    <t>78 ms</t>
  </si>
  <si>
    <t>0.83 %(6.7 %)</t>
  </si>
  <si>
    <t>0.73 %(4.73 %)</t>
  </si>
  <si>
    <t>Wei Wu (Guest)</t>
  </si>
  <si>
    <t>Public IP: 67.181.2.123 Local IP: 10.0.0.148</t>
  </si>
  <si>
    <t>Clovis (US )</t>
  </si>
  <si>
    <t>12:00 PM(Wei Wu left the meeting.Reason: left the meeting.)</t>
  </si>
  <si>
    <t>101 ms</t>
  </si>
  <si>
    <t>0.23 %(3.0 %)</t>
  </si>
  <si>
    <t>0.49 %(4.93 %)</t>
  </si>
  <si>
    <t>Suleiman Ashur (Guest)</t>
  </si>
  <si>
    <t>Public IP: 164.76.27.28 Local IP: 164.76.27.28,</t>
  </si>
  <si>
    <t>Tecumseh (US )</t>
  </si>
  <si>
    <t>02:15 PM(Suleiman Ashur left the meeting.Reason: left the meeting.)</t>
  </si>
  <si>
    <t>0.1 %(1.86 %)</t>
  </si>
  <si>
    <t>680 kbps</t>
  </si>
  <si>
    <t>0.67 %(9.67 %)</t>
  </si>
  <si>
    <t>Public IP: 50.24.156.54 Local IP: 192.168.10.192</t>
  </si>
  <si>
    <t>11:32 AM(Vahid Faghihi got disconnected from the meeting.Reason: Network connection error. )</t>
  </si>
  <si>
    <t>171 kbps</t>
  </si>
  <si>
    <t>dankoo@iu.edu (Guest)</t>
  </si>
  <si>
    <t>Public IP: 68.45.7.148 Local IP: 192.168.1.14</t>
  </si>
  <si>
    <t>Noblesville (US )</t>
  </si>
  <si>
    <t>11:59 AM(dankoo@iu.edu left the meeting.Reason: left the meeting.)</t>
  </si>
  <si>
    <t>145 ms</t>
  </si>
  <si>
    <t>783 kbps</t>
  </si>
  <si>
    <t>134 ms</t>
  </si>
  <si>
    <t>116 ms</t>
  </si>
  <si>
    <t>Public IP: 73.216.200.46 Local IP: 10.0.0.9</t>
  </si>
  <si>
    <t>11:26 AM(Renee Ryan left the meeting.Reason: left the meeting.)</t>
  </si>
  <si>
    <t>5.5.12484.0202</t>
  </si>
  <si>
    <t>83 kbps</t>
  </si>
  <si>
    <t>88 kbps</t>
  </si>
  <si>
    <t>11:57 AM(Renee Ryan left the meeting.Reason: left the meeting.)</t>
  </si>
  <si>
    <t>0.01 %(0.23 %)</t>
  </si>
  <si>
    <t>Public IP: 76.229.147.104 Local IP: 192.168.0.167</t>
  </si>
  <si>
    <t>5.0.25694.0524</t>
  </si>
  <si>
    <t>0.02 %(1.43 %)</t>
  </si>
  <si>
    <t>294 kbps</t>
  </si>
  <si>
    <t>0.02 %(1.33 %)</t>
  </si>
  <si>
    <t>02:31 PM(Majed Dabdoub left the meeting.Reason: left the meeting.)</t>
  </si>
  <si>
    <t>149 kbps</t>
  </si>
  <si>
    <t>0.09 %(2.65 %)</t>
  </si>
  <si>
    <t>523 kbps</t>
  </si>
  <si>
    <t>57 kbps</t>
  </si>
  <si>
    <t>0.15 %(4.36 %)</t>
  </si>
  <si>
    <t>Chris Souder (Guest)</t>
  </si>
  <si>
    <t>132.241.208.114</t>
  </si>
  <si>
    <t>12:10 PM(Chris Souder left the meeting.Reason: left the meeting.)</t>
  </si>
  <si>
    <t>118 ms</t>
  </si>
  <si>
    <t>246 kbps</t>
  </si>
  <si>
    <t>111 ms</t>
  </si>
  <si>
    <t>erin vitale (Guest)</t>
  </si>
  <si>
    <t>Public IP: 136.224.22.106 Local IP: 136.224.22.106,136.224.22.91,192.168.0.16</t>
  </si>
  <si>
    <t>Alfred (US )</t>
  </si>
  <si>
    <t>01:54 PM(erin vitale left the meeting.Reason: left the meeting.)</t>
  </si>
  <si>
    <t>0.03 %(1.95 %)</t>
  </si>
  <si>
    <t>0.1 %(2.7 %)</t>
  </si>
  <si>
    <t>79 ms</t>
  </si>
  <si>
    <t>01:56 PM(Svetlana Olbina left the meeting.Reason: left the meeting.)</t>
  </si>
  <si>
    <t>19 fps</t>
  </si>
  <si>
    <t>Gary Arnold (Guest)</t>
  </si>
  <si>
    <t>Public IP: 50.235.214.74 Local IP: 192.168.168.54,</t>
  </si>
  <si>
    <t>01:55 PM(Gary Arnold left the meeting.Reason: left the meeting.)</t>
  </si>
  <si>
    <t>716 kbps</t>
  </si>
  <si>
    <t>0.02 %(2.16 %)</t>
  </si>
  <si>
    <t>Lynn Artman (Guest)</t>
  </si>
  <si>
    <t>Public IP: 47.6.37.25 Local IP: 192.168.1.10</t>
  </si>
  <si>
    <t>Houghton (US )</t>
  </si>
  <si>
    <t>12:13 PM(Lynn Artman left the meeting.Reason: left the meeting.)</t>
  </si>
  <si>
    <t>3.6 %(13.65 %)</t>
  </si>
  <si>
    <t>630 kbps</t>
  </si>
  <si>
    <t>56 kbps</t>
  </si>
  <si>
    <t>83 ms</t>
  </si>
  <si>
    <t>3.35 %(15.75 %)</t>
  </si>
  <si>
    <t>182 kbps</t>
  </si>
  <si>
    <t>Public IP: 47.218.105.5 Local IP: 192.168.0.4</t>
  </si>
  <si>
    <t>01:55 PM(Lavy# Sarel left the meeting.Reason: left the meeting.)</t>
  </si>
  <si>
    <t>0.03 %(1.71 %)</t>
  </si>
  <si>
    <t>Mohamed Diab (Guest)</t>
  </si>
  <si>
    <t>Public IP: 174.219.136.12 Local IP: 192.168.1.2</t>
  </si>
  <si>
    <t>Minneapolis (US )</t>
  </si>
  <si>
    <t>01:55 PM(Mohamed Diab left the meeting.Reason: left the meeting.)</t>
  </si>
  <si>
    <t>719 kbps</t>
  </si>
  <si>
    <t>0.35 %(5.11 %)</t>
  </si>
  <si>
    <t>P Dullum</t>
  </si>
  <si>
    <t>Public IP: 24.251.113.194 Local IP: 192.168.1.118,</t>
  </si>
  <si>
    <t>Phoenix (US )</t>
  </si>
  <si>
    <t>Speakers (Realtek(R) Audio)</t>
  </si>
  <si>
    <t>USB2.0 HD UVC WebCam</t>
  </si>
  <si>
    <t>12:20 PM(P Dullum left the meeting.Reason: left the meeting.)</t>
  </si>
  <si>
    <t>on board mic (Realtek(R) Audio)</t>
  </si>
  <si>
    <t>01:24 PM(P Dullum left the meeting.Reason: left the meeting.)</t>
  </si>
  <si>
    <t>95 ms</t>
  </si>
  <si>
    <t>584 kbps</t>
  </si>
  <si>
    <t>Public IP: 107.77.221.92 Local IP: 172.20.10.2</t>
  </si>
  <si>
    <t>12:44 PM(Martin Garza got disconnected from the meeting.Reason: Network connection error. )</t>
  </si>
  <si>
    <t>165 kbps</t>
  </si>
  <si>
    <t>793 ms</t>
  </si>
  <si>
    <t>2.54 %(12.68 %)</t>
  </si>
  <si>
    <t>791 ms</t>
  </si>
  <si>
    <t>139 ms</t>
  </si>
  <si>
    <t>2.07 %(17.64 %)</t>
  </si>
  <si>
    <t>343 ms</t>
  </si>
  <si>
    <t>220 ms</t>
  </si>
  <si>
    <t>02:31 PM(Chris Souder left the meeting.Reason: left the meeting.)</t>
  </si>
  <si>
    <t>151 kbps</t>
  </si>
  <si>
    <t>313 kbps</t>
  </si>
  <si>
    <t>114 ms</t>
  </si>
  <si>
    <t>12:48 PM(Martin Garza got disconnected from the meeting.Reason: Network connection error. )</t>
  </si>
  <si>
    <t>484 ms</t>
  </si>
  <si>
    <t>146 ms</t>
  </si>
  <si>
    <t>1.92 %(17.32 %)</t>
  </si>
  <si>
    <t>593 ms</t>
  </si>
  <si>
    <t>1.56 %(16.16 %)</t>
  </si>
  <si>
    <t>325 ms</t>
  </si>
  <si>
    <t>255 ms</t>
  </si>
  <si>
    <t>01:55 PM(Wallied Orabi left the meeting.Reason: left the meeting.)</t>
  </si>
  <si>
    <t>274 kbps</t>
  </si>
  <si>
    <t>01:00 PM(Benedict Ilozor left the meeting.Reason: left the meeting.)</t>
  </si>
  <si>
    <t>155 kbps</t>
  </si>
  <si>
    <t>1.26 %(11.64 %)</t>
  </si>
  <si>
    <t>258 kbps</t>
  </si>
  <si>
    <t>0.8 %(8.03 %)</t>
  </si>
  <si>
    <t>282 kbps</t>
  </si>
  <si>
    <t>Public IP: 107.77.221.113 Local IP: 172.20.10.2</t>
  </si>
  <si>
    <t>01:23 PM(Martin Garza got disconnected from the meeting.Reason: Network connection error. )</t>
  </si>
  <si>
    <t>152 kbps</t>
  </si>
  <si>
    <t>385 ms</t>
  </si>
  <si>
    <t>164 ms</t>
  </si>
  <si>
    <t>3.0 %(14.24 %)</t>
  </si>
  <si>
    <t>334 kbps</t>
  </si>
  <si>
    <t>390 ms</t>
  </si>
  <si>
    <t>3.11 %(15.28 %)</t>
  </si>
  <si>
    <t>314 ms</t>
  </si>
  <si>
    <t>Lloyd Crask (Guest)</t>
  </si>
  <si>
    <t>Public IP: 107.77.212.214 Local IP: 10.203.169.151</t>
  </si>
  <si>
    <t>San Lorenzo (US )</t>
  </si>
  <si>
    <t>01:55 PM(Lloyd Crask left the meeting.Reason: left the meeting.)</t>
  </si>
  <si>
    <t>99 ms</t>
  </si>
  <si>
    <t>0.28 %(5.95 %)</t>
  </si>
  <si>
    <t>0.39 %(6.66 %)</t>
  </si>
  <si>
    <t>Warren Plugge (Guest)</t>
  </si>
  <si>
    <t>Public IP: 47.6.206.135 Local IP: 192.168.1.150</t>
  </si>
  <si>
    <t>Kennewick (US )</t>
  </si>
  <si>
    <t>02:16 PM(Warren Plugge left the meeting.Reason: left the meeting.)</t>
  </si>
  <si>
    <t>126 ms</t>
  </si>
  <si>
    <t>125 ms</t>
  </si>
  <si>
    <t>61 kbps</t>
  </si>
  <si>
    <t>01:24 PM(Martin Garza got disconnected from the meeting.Reason: Network connection error. )</t>
  </si>
  <si>
    <t>374 kbps</t>
  </si>
  <si>
    <t>2578 ms</t>
  </si>
  <si>
    <t>1385 ms</t>
  </si>
  <si>
    <t>55.9 %(84.4 %)</t>
  </si>
  <si>
    <t>5 kbps</t>
  </si>
  <si>
    <t>2582 ms</t>
  </si>
  <si>
    <t>64.7 %(44.0 %)</t>
  </si>
  <si>
    <t>8395 ms</t>
  </si>
  <si>
    <t>6269 ms</t>
  </si>
  <si>
    <t>01:56 PM(Martin Garza left the meeting.Reason: left the meeting.)</t>
  </si>
  <si>
    <t>6 kbps</t>
  </si>
  <si>
    <t>554 ms</t>
  </si>
  <si>
    <t>243 ms</t>
  </si>
  <si>
    <t>1.47 %(17.78 %)</t>
  </si>
  <si>
    <t>341 kbps</t>
  </si>
  <si>
    <t>595 ms</t>
  </si>
  <si>
    <t>257 ms</t>
  </si>
  <si>
    <t>1.77 %(17.01 %)</t>
  </si>
  <si>
    <t>66 kbps</t>
  </si>
  <si>
    <t>381 ms</t>
  </si>
  <si>
    <t>290 ms</t>
  </si>
  <si>
    <t>rwitmer (Guest)</t>
  </si>
  <si>
    <t>Public IP: 208.87.72.41 Local IP: 10.35.0.95,10.23.65.35</t>
  </si>
  <si>
    <t>Martin (US )</t>
  </si>
  <si>
    <t>02:31 PM(rwitmer left the meeting.Reason: left the meeting.)</t>
  </si>
  <si>
    <t>0.03 %(0.73 %)</t>
  </si>
  <si>
    <t>628 kbps</t>
  </si>
  <si>
    <t>196 kbps</t>
  </si>
  <si>
    <t>0.03 %(1.79 %)</t>
  </si>
  <si>
    <t>50 kbps</t>
  </si>
  <si>
    <t>02:31 PM(Pourmokhtarian# Afshin left the meeting.Reason: left the meeting.)</t>
  </si>
  <si>
    <t>159 kbps</t>
  </si>
  <si>
    <t>0.02 %(1.07 %)</t>
  </si>
  <si>
    <t>436 kbps</t>
  </si>
  <si>
    <t>0.01 %(0.79 %)</t>
  </si>
  <si>
    <t>27 kbps</t>
  </si>
  <si>
    <t>02:24 PM(Tom Cole left the meeting.Reason: left the meeting.)</t>
  </si>
  <si>
    <t>0.36 %(3.92 %)</t>
  </si>
  <si>
    <t>1469 kbps</t>
  </si>
  <si>
    <t>93 ms</t>
  </si>
  <si>
    <t>0.66 %(16.18 %)</t>
  </si>
  <si>
    <t>0.1 %(3.98 %)</t>
  </si>
  <si>
    <t>Steve Nellis (Guest)</t>
  </si>
  <si>
    <t>Public IP: 72.181.22.45 Local IP: 192.168.0.7</t>
  </si>
  <si>
    <t>Irving (US )</t>
  </si>
  <si>
    <t>160 kbps</t>
  </si>
  <si>
    <t>59 kbps</t>
  </si>
  <si>
    <t>0.17 %(4.15 %)</t>
  </si>
  <si>
    <t>1399 kbps</t>
  </si>
  <si>
    <t>493 kbps</t>
  </si>
  <si>
    <t>0.07 %(5.95 %)</t>
  </si>
  <si>
    <t>acferguson (Guest)</t>
  </si>
  <si>
    <t>Public IP: 71.150.211.157 Local IP: 192.168.1.118,</t>
  </si>
  <si>
    <t>Greensboro (US )</t>
  </si>
  <si>
    <t>United States (Cloud Sub)</t>
  </si>
  <si>
    <t>12:50 PM(acferguson left the meeting.Reason: left the meeting.)</t>
  </si>
  <si>
    <t>5.1.27830.0612</t>
  </si>
  <si>
    <t>138 kbps</t>
  </si>
  <si>
    <t>Gery Frie (Guest)</t>
  </si>
  <si>
    <t>Public IP: 107.77.200.81 Local IP: 10.54.41.73</t>
  </si>
  <si>
    <t>01:58 PM(Gery Frie left the meeting.Reason: left the meeting.)</t>
  </si>
  <si>
    <t>117 ms</t>
  </si>
  <si>
    <t>0.01 %(0.11 %)</t>
  </si>
  <si>
    <t>121 ms</t>
  </si>
  <si>
    <t>Public IP: 76.217.189.26 Local IP: 192.168.1.253</t>
  </si>
  <si>
    <t>12:36 PM(Lloyd Crask left the meeting.Reason: left the meeting.)</t>
  </si>
  <si>
    <t>4.4 %(9.36 %)</t>
  </si>
  <si>
    <t>777 kbps</t>
  </si>
  <si>
    <t>4.37 %(9.52 %)</t>
  </si>
  <si>
    <t>131 ms</t>
  </si>
  <si>
    <t>Charles Roesset (Guest)</t>
  </si>
  <si>
    <t>Public IP: 65.170.63.252 Local IP: 10.29.3.22</t>
  </si>
  <si>
    <t>Oakland (US )</t>
  </si>
  <si>
    <t>11:58 AM(Charles Roesset left the meeting.Reason: left the meeting.)</t>
  </si>
  <si>
    <t>218 kbps</t>
  </si>
  <si>
    <t>hussein f abaza (Guest)</t>
  </si>
  <si>
    <t>Public IP: 73.106.8.83 Local IP: 10.0.0.251</t>
  </si>
  <si>
    <t>12:32 PM(hussein f abaza got disconnected from the meeting.Reason: Network connection error. )</t>
  </si>
  <si>
    <t>87 kbps</t>
  </si>
  <si>
    <t>0.24 %(4.38 %)</t>
  </si>
  <si>
    <t>0.23 %(4.15 %)</t>
  </si>
  <si>
    <t>Mohammed (Guest)</t>
  </si>
  <si>
    <t>Public IP: 129.82.189.168 Local IP: 10.84.68.68</t>
  </si>
  <si>
    <t>02:29 PM(Mohammed left the meeting.Reason: left the meeting.)</t>
  </si>
  <si>
    <t>0.81 %(8.99 %)</t>
  </si>
  <si>
    <t>391 kbps</t>
  </si>
  <si>
    <t>01:04 PM(Bryan Dyer left the meeting.Reason: left the meeting.)</t>
  </si>
  <si>
    <t>Adam Bogedain EMU CM (Guest)</t>
  </si>
  <si>
    <t>Public IP: 67.214.119.98 Local IP: 192.168.150.151</t>
  </si>
  <si>
    <t>Troy (US )</t>
  </si>
  <si>
    <t>01:03 PM(Adam Bogedain EMU CM left the meeting.Reason: left the meeting.)</t>
  </si>
  <si>
    <t>4.94 %(30.66 %)</t>
  </si>
  <si>
    <t>4.5 %(37.57 %)</t>
  </si>
  <si>
    <t>0.4 %(3.0 %)</t>
  </si>
  <si>
    <t>120 ms</t>
  </si>
  <si>
    <t>Geno Hogan (Guest)</t>
  </si>
  <si>
    <t>Public IP: 99.149.178.172 Local IP: 192.168.1.245</t>
  </si>
  <si>
    <t>Spring (US )</t>
  </si>
  <si>
    <t>01:55 PM(Geno Hogan left the meeting.Reason: left the meeting.)</t>
  </si>
  <si>
    <t>0.03 %(0.82 %)</t>
  </si>
  <si>
    <t>796 kbps</t>
  </si>
  <si>
    <t>0.01 %(0.68 %)</t>
  </si>
  <si>
    <t>John Tingerthal (Guest)</t>
  </si>
  <si>
    <t>Public IP: 47.212.201.234 Local IP: 192.168.1.118,</t>
  </si>
  <si>
    <t>Saint Joseph (US )</t>
  </si>
  <si>
    <t>02:31 PM(John Tingerthal left the meeting.Reason: Host closed the meeting. )</t>
  </si>
  <si>
    <t>5.5.12527.0207</t>
  </si>
  <si>
    <t>0.03 %(1.27 %)</t>
  </si>
  <si>
    <t>0.04 %(0.63 %)</t>
  </si>
  <si>
    <t>100 kbps</t>
  </si>
  <si>
    <t>Charlie Zhang (Guest)</t>
  </si>
  <si>
    <t>Public IP: 129.72.179.69 Local IP: 10.2.224.146</t>
  </si>
  <si>
    <t>01:16 PM(Charlie Zhang left the meeting.Reason: left the meeting.)</t>
  </si>
  <si>
    <t>Kyu Kang (Guest)</t>
  </si>
  <si>
    <t>Public IP: 69.174.135.206 Local IP: 192.168.1.149</t>
  </si>
  <si>
    <t>02:17 PM(Kyu Kang left the meeting.Reason: left the meeting.)</t>
  </si>
  <si>
    <t>0.01 %(0.27 %)</t>
  </si>
  <si>
    <t>0.01 %(0.07 %)</t>
  </si>
  <si>
    <t>97 kbps</t>
  </si>
  <si>
    <t>Dave Woods (Guest)</t>
  </si>
  <si>
    <t>Public IP: 73.222.54.114 Local IP: 192.168.1.3</t>
  </si>
  <si>
    <t>Los Altos (US )</t>
  </si>
  <si>
    <t>01:04 PM(Dave Woods left the meeting.Reason: left the meeting.)</t>
  </si>
  <si>
    <t>0.02 %(0.27 %)</t>
  </si>
  <si>
    <t>0.02 %(0.24 %)</t>
  </si>
  <si>
    <t>0.02 %(0.36 %)</t>
  </si>
  <si>
    <t>Rachel Axness (Guest)</t>
  </si>
  <si>
    <t>199.17.106.19</t>
  </si>
  <si>
    <t>01:55 PM(Rachel Axness left the meeting.Reason: left the meeting.)</t>
  </si>
  <si>
    <t>0.04 %(1.71 %)</t>
  </si>
  <si>
    <t>0.15 %(1.26 %)</t>
  </si>
  <si>
    <t>Rodolfo Valdes (Guest)</t>
  </si>
  <si>
    <t>Public IP: 129.82.89.252 Local IP: 10.3.156.156</t>
  </si>
  <si>
    <t>01:25 PM(Rodolfo Valdes left the meeting.Reason: left the meeting.)</t>
  </si>
  <si>
    <t>0.3 %(5.34 %)</t>
  </si>
  <si>
    <t>12:33 PM(Vahid Faghihi got disconnected from the meeting.Reason: Network connection error. )</t>
  </si>
  <si>
    <t>Souhail Elhouar (Guest)</t>
  </si>
  <si>
    <t>Public IP: 98.214.120.251 Local IP: 192.168.4.21</t>
  </si>
  <si>
    <t>Peoria (US )</t>
  </si>
  <si>
    <t>01:56 PM(Souhail Elhouar left the meeting.Reason: left the meeting.)</t>
  </si>
  <si>
    <t>833 kbps</t>
  </si>
  <si>
    <t>Tim Nipp (Guest)</t>
  </si>
  <si>
    <t>Public IP: 174.236.136.144 Local IP: 192.168.1.12</t>
  </si>
  <si>
    <t>Memphis (US )</t>
  </si>
  <si>
    <t>12:33 PM(Tim Nipp left the meeting.Reason: left the meeting.)</t>
  </si>
  <si>
    <t>0.58 %(5.64 %)</t>
  </si>
  <si>
    <t>0.35 %(2.62 %)</t>
  </si>
  <si>
    <t>73 kbps</t>
  </si>
  <si>
    <t>Public IP: 172.58.6.245 Local IP: 0000:0000:0000:0000:0000:0000:0000:0000,2607:fb90:7e8b:1565:9c42:0e72:a203:fe3d</t>
  </si>
  <si>
    <t>Atlanta (US )</t>
  </si>
  <si>
    <t>12:33 PM(hussein f abaza got disconnected from the meeting.Reason: Network connection error. )</t>
  </si>
  <si>
    <t>George Wang (Guest)</t>
  </si>
  <si>
    <t>Public IP: 75.110.8.204 Local IP: 192.168.5.122</t>
  </si>
  <si>
    <t>02:31 PM(George Wang left the meeting.Reason: Host closed the meeting. )</t>
  </si>
  <si>
    <t>335 kbps</t>
  </si>
  <si>
    <t>Lisa Star (Guest)</t>
  </si>
  <si>
    <t>Public IP: 76.94.100.137 Local IP: 192.168.1.198</t>
  </si>
  <si>
    <t>Covina (US )</t>
  </si>
  <si>
    <t>02:28 PM(Lisa Star left the meeting.Reason: left the meeting.)</t>
  </si>
  <si>
    <t>0.03 %(1.74 %)</t>
  </si>
  <si>
    <t>12:50 PM(Martin Garza got disconnected from the meeting.Reason: Network connection error. )</t>
  </si>
  <si>
    <t>158 kbps</t>
  </si>
  <si>
    <t>1844 ms</t>
  </si>
  <si>
    <t>514 ms</t>
  </si>
  <si>
    <t>23.7 %(56.4 %)</t>
  </si>
  <si>
    <t>516 kbps</t>
  </si>
  <si>
    <t>1560 ms</t>
  </si>
  <si>
    <t>505 ms</t>
  </si>
  <si>
    <t>18.8 %(74.5 %)</t>
  </si>
  <si>
    <t>148 ms</t>
  </si>
  <si>
    <t>4 fps</t>
  </si>
  <si>
    <t>Public IP: 73.106.8.83 Local IP: 192.0.0.1,192.168.39.165,10.0.0.251</t>
  </si>
  <si>
    <t>01:55 PM(hussein f abaza left the meeting.Reason: left the meeting.)</t>
  </si>
  <si>
    <t>0.77 %(13.8 %)</t>
  </si>
  <si>
    <t>89 kbps</t>
  </si>
  <si>
    <t>0.65 %(6.75 %)</t>
  </si>
  <si>
    <t>67 kbps</t>
  </si>
  <si>
    <t>02:00 PM(dankoo@iu.edu left the meeting.Reason: left the meeting.)</t>
  </si>
  <si>
    <t>488 kbps</t>
  </si>
  <si>
    <t>69 kbps</t>
  </si>
  <si>
    <t>01:03 PM(Renee Ryan left the meeting.Reason: left the meeting.)</t>
  </si>
  <si>
    <t>Anwar Alroomi (Guest)</t>
  </si>
  <si>
    <t>Public IP: 198.72.231.67 Local IP: 10.0.1.125</t>
  </si>
  <si>
    <t>Porter Ranch (US )</t>
  </si>
  <si>
    <t>02:11 PM(Anwar Alroomi left the meeting.Reason: left the meeting.)</t>
  </si>
  <si>
    <t>0.01 %(0.45 %)</t>
  </si>
  <si>
    <t>01:41 PM(Vahid Faghihi got disconnected from the meeting.Reason: Network connection error. )</t>
  </si>
  <si>
    <t>0.02 %(0.37 %)</t>
  </si>
  <si>
    <t>01:25 PM(Martin Garza got disconnected from the meeting.Reason: Network connection error. )</t>
  </si>
  <si>
    <t>2402 ms</t>
  </si>
  <si>
    <t>1459 ms</t>
  </si>
  <si>
    <t>49.9 %(91.9 %)</t>
  </si>
  <si>
    <t>309 kbps</t>
  </si>
  <si>
    <t>2648 ms</t>
  </si>
  <si>
    <t>63.6 %(77.7 %)</t>
  </si>
  <si>
    <t>01:26 PM(Martin Garza got disconnected from the meeting.Reason: Network connection error. )</t>
  </si>
  <si>
    <t>369 kbps</t>
  </si>
  <si>
    <t>2571 ms</t>
  </si>
  <si>
    <t>1201 ms</t>
  </si>
  <si>
    <t>50.9 %(84.4 %)</t>
  </si>
  <si>
    <t>95 kbps</t>
  </si>
  <si>
    <t>9177 ms</t>
  </si>
  <si>
    <t>7814 ms</t>
  </si>
  <si>
    <t>02:31 PM(Adam Bogedain EMU CM left the meeting.Reason: left the meeting.)</t>
  </si>
  <si>
    <t>0.99 %(14.84 %)</t>
  </si>
  <si>
    <t>591 kbps</t>
  </si>
  <si>
    <t>89 ms</t>
  </si>
  <si>
    <t>1.21 %(20.01 %)</t>
  </si>
  <si>
    <t>49 kbps</t>
  </si>
  <si>
    <t>92 ms</t>
  </si>
  <si>
    <t>02:31 PM(Lynn Artman left the meeting.Reason: Host closed the meeting. )</t>
  </si>
  <si>
    <t>0.02 %(1.71 %)</t>
  </si>
  <si>
    <t>984 kbps</t>
  </si>
  <si>
    <t>0.06 %(2.85 %)</t>
  </si>
  <si>
    <t>18 fps</t>
  </si>
  <si>
    <t>01:56 PM(Ray Zanon left the meeting.Reason: left the meeting.)</t>
  </si>
  <si>
    <t>Balasubramanian Kasi (Guest)</t>
  </si>
  <si>
    <t>199.17.6.142</t>
  </si>
  <si>
    <t>02:31 PM(Balasubramanian Kasi left the meeting.Reason: left the meeting.)</t>
  </si>
  <si>
    <t>179 kbps</t>
  </si>
  <si>
    <t>849 kbps</t>
  </si>
  <si>
    <t>Public IP: 18.215.192.57 Local IP: 0000:0000:0000:0000:0000:0000:0000:0000,2607:fb90:7e8b:1565:9c42:0e72:a203:fe3d</t>
  </si>
  <si>
    <t>United States (GSB Sub);United States (HT)</t>
  </si>
  <si>
    <t>12:52 PM(hussein f abaza got disconnected from the meeting.Reason: Network connection error. )</t>
  </si>
  <si>
    <t>0.57 %(4.69 %)</t>
  </si>
  <si>
    <t>1.48 %(12.07 %)</t>
  </si>
  <si>
    <t>02:31 PM(Degenhart# Shannon H left the meeting.Reason: left the meeting.)</t>
  </si>
  <si>
    <t>54 kbps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</si>
</sst>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8" fontId="0" fillId="0" borderId="0" xfId="0" applyNumberFormat="1"/>
    <xf numFmtId="21" fontId="0" fillId="0" borderId="0" xfId="0" applyNumberFormat="1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4"/>
  <sheetViews>
    <sheetView tabSelected="1" workbookViewId="0"/>
  </sheetViews>
  <sheetFormatPr baseColWidth="10" defaultRowHeight="16" x14ac:dyDescent="0.2"/>
  <sheetData>
    <row r="1" spans="1:4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49" x14ac:dyDescent="0.2">
      <c r="A2" t="s">
        <v>19</v>
      </c>
      <c r="B2" t="s">
        <v>20</v>
      </c>
      <c r="C2" t="s">
        <v>21</v>
      </c>
      <c r="D2" t="s">
        <v>22</v>
      </c>
      <c r="E2" t="s">
        <v>23</v>
      </c>
      <c r="G2" s="1">
        <v>44243.368055555555</v>
      </c>
      <c r="H2" s="2">
        <v>0.60486111111111118</v>
      </c>
      <c r="I2" s="3">
        <v>0.23685185185185187</v>
      </c>
      <c r="J2">
        <v>170</v>
      </c>
      <c r="K2" t="s">
        <v>24</v>
      </c>
      <c r="L2" t="s">
        <v>25</v>
      </c>
      <c r="M2" t="b">
        <v>1</v>
      </c>
      <c r="N2" t="b">
        <v>0</v>
      </c>
      <c r="O2" t="b">
        <v>1</v>
      </c>
      <c r="P2" t="b">
        <v>1</v>
      </c>
      <c r="Q2" t="b">
        <v>1</v>
      </c>
      <c r="R2" t="b">
        <v>0</v>
      </c>
      <c r="S2" t="b">
        <v>1</v>
      </c>
    </row>
    <row r="4" spans="1:49" x14ac:dyDescent="0.2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  <c r="P4" t="s">
        <v>41</v>
      </c>
      <c r="Q4" t="s">
        <v>42</v>
      </c>
      <c r="R4" t="s">
        <v>43</v>
      </c>
      <c r="S4" t="s">
        <v>44</v>
      </c>
      <c r="T4" t="s">
        <v>45</v>
      </c>
      <c r="U4" t="s">
        <v>46</v>
      </c>
      <c r="V4" t="s">
        <v>47</v>
      </c>
      <c r="W4" t="s">
        <v>48</v>
      </c>
      <c r="X4" t="s">
        <v>49</v>
      </c>
      <c r="Y4" t="s">
        <v>50</v>
      </c>
      <c r="Z4" t="s">
        <v>51</v>
      </c>
      <c r="AA4" t="s">
        <v>52</v>
      </c>
      <c r="AB4" t="s">
        <v>53</v>
      </c>
      <c r="AC4" t="s">
        <v>54</v>
      </c>
      <c r="AD4" t="s">
        <v>55</v>
      </c>
      <c r="AE4" t="s">
        <v>56</v>
      </c>
      <c r="AF4" t="s">
        <v>57</v>
      </c>
      <c r="AG4" t="s">
        <v>58</v>
      </c>
      <c r="AH4" t="s">
        <v>59</v>
      </c>
      <c r="AI4" t="s">
        <v>60</v>
      </c>
      <c r="AJ4" t="s">
        <v>61</v>
      </c>
      <c r="AK4" t="s">
        <v>62</v>
      </c>
      <c r="AL4" t="s">
        <v>63</v>
      </c>
      <c r="AM4" t="s">
        <v>64</v>
      </c>
      <c r="AN4" t="s">
        <v>65</v>
      </c>
      <c r="AO4" t="s">
        <v>66</v>
      </c>
      <c r="AP4" t="s">
        <v>67</v>
      </c>
      <c r="AQ4" t="s">
        <v>68</v>
      </c>
      <c r="AR4" t="s">
        <v>69</v>
      </c>
      <c r="AS4" t="s">
        <v>70</v>
      </c>
      <c r="AT4" t="s">
        <v>71</v>
      </c>
      <c r="AU4" t="s">
        <v>72</v>
      </c>
      <c r="AV4" t="s">
        <v>73</v>
      </c>
      <c r="AW4" t="s">
        <v>74</v>
      </c>
    </row>
    <row r="5" spans="1:49" x14ac:dyDescent="0.2">
      <c r="A5" t="s">
        <v>75</v>
      </c>
      <c r="B5" t="s">
        <v>76</v>
      </c>
      <c r="C5" t="s">
        <v>77</v>
      </c>
      <c r="D5" t="s">
        <v>78</v>
      </c>
      <c r="E5" t="s">
        <v>79</v>
      </c>
      <c r="I5" t="s">
        <v>80</v>
      </c>
      <c r="J5" t="s">
        <v>81</v>
      </c>
      <c r="K5" s="2">
        <v>0.36805555555555558</v>
      </c>
      <c r="L5" t="s">
        <v>82</v>
      </c>
      <c r="M5" t="s">
        <v>83</v>
      </c>
      <c r="N5" t="s">
        <v>84</v>
      </c>
      <c r="O5" t="s">
        <v>85</v>
      </c>
      <c r="P5" t="s">
        <v>86</v>
      </c>
      <c r="Q5" t="s">
        <v>85</v>
      </c>
      <c r="R5" t="s">
        <v>87</v>
      </c>
      <c r="S5" t="s">
        <v>85</v>
      </c>
      <c r="T5" t="s">
        <v>88</v>
      </c>
      <c r="U5" t="s">
        <v>89</v>
      </c>
      <c r="V5" t="s">
        <v>90</v>
      </c>
      <c r="W5" t="s">
        <v>85</v>
      </c>
      <c r="X5" t="s">
        <v>91</v>
      </c>
      <c r="Y5" t="s">
        <v>85</v>
      </c>
      <c r="Z5" t="s">
        <v>87</v>
      </c>
      <c r="AA5" t="s">
        <v>85</v>
      </c>
      <c r="AB5" t="s">
        <v>92</v>
      </c>
      <c r="AC5" t="s">
        <v>89</v>
      </c>
      <c r="AD5" t="s">
        <v>93</v>
      </c>
      <c r="AE5" t="s">
        <v>85</v>
      </c>
      <c r="AF5" t="s">
        <v>94</v>
      </c>
      <c r="AG5" t="s">
        <v>85</v>
      </c>
      <c r="AH5" t="s">
        <v>95</v>
      </c>
      <c r="AI5" t="s">
        <v>95</v>
      </c>
      <c r="AJ5" t="s">
        <v>96</v>
      </c>
      <c r="AK5" t="s">
        <v>96</v>
      </c>
      <c r="AL5" t="s">
        <v>97</v>
      </c>
      <c r="AM5" t="s">
        <v>97</v>
      </c>
      <c r="AN5" t="s">
        <v>89</v>
      </c>
      <c r="AO5" t="s">
        <v>89</v>
      </c>
      <c r="AP5" t="s">
        <v>98</v>
      </c>
      <c r="AQ5" t="s">
        <v>98</v>
      </c>
      <c r="AR5" t="s">
        <v>99</v>
      </c>
      <c r="AS5" t="s">
        <v>99</v>
      </c>
      <c r="AT5" s="4">
        <v>0</v>
      </c>
      <c r="AU5" s="4">
        <v>0</v>
      </c>
      <c r="AV5" s="4">
        <v>0.01</v>
      </c>
      <c r="AW5" s="4">
        <v>0.13</v>
      </c>
    </row>
    <row r="6" spans="1:49" x14ac:dyDescent="0.2">
      <c r="A6" t="s">
        <v>100</v>
      </c>
      <c r="B6" t="s">
        <v>76</v>
      </c>
      <c r="C6" t="s">
        <v>101</v>
      </c>
      <c r="D6" t="s">
        <v>102</v>
      </c>
      <c r="E6" t="s">
        <v>79</v>
      </c>
      <c r="I6" t="s">
        <v>80</v>
      </c>
      <c r="J6" t="s">
        <v>81</v>
      </c>
      <c r="K6" s="2">
        <v>0.41666666666666669</v>
      </c>
      <c r="L6" t="s">
        <v>103</v>
      </c>
      <c r="M6" t="s">
        <v>104</v>
      </c>
    </row>
    <row r="7" spans="1:49" x14ac:dyDescent="0.2">
      <c r="A7" t="s">
        <v>100</v>
      </c>
      <c r="B7" t="s">
        <v>76</v>
      </c>
      <c r="C7" t="s">
        <v>101</v>
      </c>
      <c r="D7" t="s">
        <v>102</v>
      </c>
      <c r="E7" t="s">
        <v>79</v>
      </c>
      <c r="I7" t="s">
        <v>80</v>
      </c>
      <c r="J7" t="s">
        <v>81</v>
      </c>
      <c r="K7" s="2">
        <v>0.41666666666666669</v>
      </c>
      <c r="L7" t="s">
        <v>105</v>
      </c>
      <c r="M7" t="s">
        <v>104</v>
      </c>
      <c r="N7" t="s">
        <v>85</v>
      </c>
      <c r="O7" t="s">
        <v>85</v>
      </c>
      <c r="P7" t="s">
        <v>85</v>
      </c>
      <c r="Q7" t="s">
        <v>85</v>
      </c>
      <c r="R7" t="s">
        <v>85</v>
      </c>
      <c r="S7" t="s">
        <v>85</v>
      </c>
      <c r="T7" t="s">
        <v>89</v>
      </c>
      <c r="U7" t="s">
        <v>89</v>
      </c>
      <c r="V7" t="s">
        <v>85</v>
      </c>
      <c r="W7" t="s">
        <v>85</v>
      </c>
      <c r="X7" t="s">
        <v>85</v>
      </c>
      <c r="Y7" t="s">
        <v>85</v>
      </c>
      <c r="Z7" t="s">
        <v>85</v>
      </c>
      <c r="AA7" t="s">
        <v>85</v>
      </c>
      <c r="AB7" t="s">
        <v>89</v>
      </c>
      <c r="AC7" t="s">
        <v>89</v>
      </c>
      <c r="AD7" t="s">
        <v>85</v>
      </c>
      <c r="AE7" t="s">
        <v>85</v>
      </c>
      <c r="AF7" t="s">
        <v>85</v>
      </c>
      <c r="AG7" t="s">
        <v>85</v>
      </c>
      <c r="AH7" t="s">
        <v>85</v>
      </c>
      <c r="AI7" t="s">
        <v>85</v>
      </c>
      <c r="AJ7" t="s">
        <v>85</v>
      </c>
      <c r="AK7" t="s">
        <v>85</v>
      </c>
      <c r="AL7" t="s">
        <v>85</v>
      </c>
      <c r="AM7" t="s">
        <v>85</v>
      </c>
      <c r="AN7" t="s">
        <v>89</v>
      </c>
      <c r="AO7" t="s">
        <v>89</v>
      </c>
      <c r="AP7" t="s">
        <v>85</v>
      </c>
      <c r="AQ7" t="s">
        <v>85</v>
      </c>
      <c r="AR7" t="s">
        <v>85</v>
      </c>
      <c r="AS7" t="s">
        <v>85</v>
      </c>
      <c r="AT7" s="4">
        <v>0</v>
      </c>
      <c r="AU7" s="4">
        <v>0.01</v>
      </c>
      <c r="AV7" s="4">
        <v>0.02</v>
      </c>
      <c r="AW7" s="4">
        <v>0.22</v>
      </c>
    </row>
    <row r="8" spans="1:49" x14ac:dyDescent="0.2">
      <c r="A8" t="s">
        <v>106</v>
      </c>
      <c r="B8" t="s">
        <v>76</v>
      </c>
      <c r="C8" t="s">
        <v>107</v>
      </c>
      <c r="D8" t="s">
        <v>108</v>
      </c>
      <c r="E8" t="s">
        <v>109</v>
      </c>
      <c r="I8" t="s">
        <v>80</v>
      </c>
      <c r="J8" t="s">
        <v>81</v>
      </c>
      <c r="K8" s="2">
        <v>0.44791666666666669</v>
      </c>
      <c r="L8" t="s">
        <v>110</v>
      </c>
      <c r="M8" t="s">
        <v>111</v>
      </c>
      <c r="N8" t="s">
        <v>112</v>
      </c>
      <c r="O8" t="s">
        <v>113</v>
      </c>
      <c r="P8" t="s">
        <v>114</v>
      </c>
      <c r="Q8" t="s">
        <v>115</v>
      </c>
      <c r="R8" t="s">
        <v>116</v>
      </c>
      <c r="S8" t="s">
        <v>116</v>
      </c>
      <c r="T8" t="s">
        <v>117</v>
      </c>
      <c r="U8" t="s">
        <v>89</v>
      </c>
      <c r="V8" t="s">
        <v>118</v>
      </c>
      <c r="W8" t="s">
        <v>119</v>
      </c>
      <c r="X8" t="s">
        <v>115</v>
      </c>
      <c r="Y8" t="s">
        <v>120</v>
      </c>
      <c r="Z8" t="s">
        <v>97</v>
      </c>
      <c r="AA8" t="s">
        <v>116</v>
      </c>
      <c r="AB8" t="s">
        <v>121</v>
      </c>
      <c r="AC8">
        <f>-(0.03 %)</f>
        <v>-2.9999999999999997E-4</v>
      </c>
      <c r="AD8" t="s">
        <v>122</v>
      </c>
      <c r="AE8" t="s">
        <v>123</v>
      </c>
      <c r="AF8" t="s">
        <v>124</v>
      </c>
      <c r="AG8" t="s">
        <v>125</v>
      </c>
      <c r="AH8" t="s">
        <v>126</v>
      </c>
      <c r="AI8" t="s">
        <v>126</v>
      </c>
      <c r="AJ8" t="s">
        <v>127</v>
      </c>
      <c r="AK8" t="s">
        <v>127</v>
      </c>
      <c r="AL8" t="s">
        <v>97</v>
      </c>
      <c r="AM8" t="s">
        <v>97</v>
      </c>
      <c r="AN8" t="s">
        <v>89</v>
      </c>
      <c r="AO8" t="s">
        <v>89</v>
      </c>
      <c r="AP8" t="s">
        <v>98</v>
      </c>
      <c r="AQ8" t="s">
        <v>98</v>
      </c>
      <c r="AR8" t="s">
        <v>99</v>
      </c>
      <c r="AS8" t="s">
        <v>99</v>
      </c>
      <c r="AT8" s="4">
        <v>7.0000000000000007E-2</v>
      </c>
      <c r="AU8" s="4">
        <v>7.0000000000000007E-2</v>
      </c>
      <c r="AV8" s="4">
        <v>0.1</v>
      </c>
      <c r="AW8" s="4">
        <v>0.25</v>
      </c>
    </row>
    <row r="9" spans="1:49" x14ac:dyDescent="0.2">
      <c r="A9" t="s">
        <v>21</v>
      </c>
      <c r="B9" t="s">
        <v>128</v>
      </c>
      <c r="C9" t="s">
        <v>129</v>
      </c>
      <c r="D9" t="s">
        <v>130</v>
      </c>
      <c r="E9" t="s">
        <v>109</v>
      </c>
      <c r="F9" t="s">
        <v>131</v>
      </c>
      <c r="G9" t="s">
        <v>132</v>
      </c>
      <c r="H9" t="s">
        <v>133</v>
      </c>
      <c r="I9" t="s">
        <v>80</v>
      </c>
      <c r="J9" t="s">
        <v>81</v>
      </c>
      <c r="K9" s="2">
        <v>0.44861111111111113</v>
      </c>
      <c r="L9" t="s">
        <v>134</v>
      </c>
      <c r="M9" t="s">
        <v>135</v>
      </c>
      <c r="N9" t="s">
        <v>112</v>
      </c>
      <c r="O9" t="s">
        <v>136</v>
      </c>
      <c r="P9" t="s">
        <v>137</v>
      </c>
      <c r="Q9" t="s">
        <v>138</v>
      </c>
      <c r="R9" t="s">
        <v>139</v>
      </c>
      <c r="S9" t="s">
        <v>116</v>
      </c>
      <c r="T9">
        <f>-(0.38 %)</f>
        <v>-3.8E-3</v>
      </c>
      <c r="U9" t="s">
        <v>140</v>
      </c>
      <c r="V9" t="s">
        <v>141</v>
      </c>
      <c r="W9" t="s">
        <v>142</v>
      </c>
      <c r="X9" t="s">
        <v>143</v>
      </c>
      <c r="Y9" t="s">
        <v>144</v>
      </c>
      <c r="Z9" t="s">
        <v>139</v>
      </c>
      <c r="AA9" t="s">
        <v>145</v>
      </c>
      <c r="AB9">
        <f>-(0.79 %)</f>
        <v>-7.9000000000000008E-3</v>
      </c>
      <c r="AC9" t="s">
        <v>146</v>
      </c>
      <c r="AD9" t="s">
        <v>93</v>
      </c>
      <c r="AE9" t="s">
        <v>123</v>
      </c>
      <c r="AF9" t="s">
        <v>124</v>
      </c>
      <c r="AG9" t="s">
        <v>147</v>
      </c>
      <c r="AH9" t="s">
        <v>148</v>
      </c>
      <c r="AI9" t="s">
        <v>148</v>
      </c>
      <c r="AJ9" t="s">
        <v>149</v>
      </c>
      <c r="AK9" t="s">
        <v>149</v>
      </c>
      <c r="AL9" t="s">
        <v>139</v>
      </c>
      <c r="AM9" t="s">
        <v>139</v>
      </c>
      <c r="AN9" t="s">
        <v>89</v>
      </c>
      <c r="AO9" t="s">
        <v>89</v>
      </c>
      <c r="AP9" t="s">
        <v>98</v>
      </c>
      <c r="AQ9" t="s">
        <v>98</v>
      </c>
      <c r="AR9" t="s">
        <v>99</v>
      </c>
      <c r="AS9" t="s">
        <v>99</v>
      </c>
      <c r="AT9" s="4">
        <v>0.08</v>
      </c>
      <c r="AU9" s="4">
        <v>0.11</v>
      </c>
      <c r="AV9" s="4">
        <v>0.16</v>
      </c>
      <c r="AW9" s="4">
        <v>0.31</v>
      </c>
    </row>
    <row r="10" spans="1:49" x14ac:dyDescent="0.2">
      <c r="A10" t="s">
        <v>150</v>
      </c>
      <c r="B10" t="s">
        <v>76</v>
      </c>
      <c r="C10" t="s">
        <v>151</v>
      </c>
      <c r="D10" t="s">
        <v>152</v>
      </c>
      <c r="E10" t="s">
        <v>153</v>
      </c>
      <c r="I10" t="s">
        <v>80</v>
      </c>
      <c r="J10" t="s">
        <v>81</v>
      </c>
      <c r="K10" s="2">
        <v>0.44930555555555557</v>
      </c>
      <c r="L10" t="s">
        <v>154</v>
      </c>
      <c r="M10" t="s">
        <v>111</v>
      </c>
      <c r="N10" t="s">
        <v>155</v>
      </c>
      <c r="O10" t="s">
        <v>85</v>
      </c>
      <c r="P10" t="s">
        <v>156</v>
      </c>
      <c r="Q10" t="s">
        <v>85</v>
      </c>
      <c r="R10" t="s">
        <v>139</v>
      </c>
      <c r="S10" t="s">
        <v>85</v>
      </c>
      <c r="T10">
        <f>-(0.2 %)</f>
        <v>-2E-3</v>
      </c>
      <c r="U10" t="s">
        <v>89</v>
      </c>
      <c r="V10" t="s">
        <v>157</v>
      </c>
      <c r="W10" t="s">
        <v>158</v>
      </c>
      <c r="X10" t="s">
        <v>156</v>
      </c>
      <c r="Y10" t="s">
        <v>159</v>
      </c>
      <c r="Z10" t="s">
        <v>139</v>
      </c>
      <c r="AA10" t="s">
        <v>145</v>
      </c>
      <c r="AB10">
        <f>-(0.1 %)</f>
        <v>-1E-3</v>
      </c>
      <c r="AC10">
        <f>-(1.9 %)</f>
        <v>-1.9E-2</v>
      </c>
      <c r="AD10" t="s">
        <v>93</v>
      </c>
      <c r="AE10" t="s">
        <v>123</v>
      </c>
      <c r="AF10" t="s">
        <v>94</v>
      </c>
      <c r="AG10" t="s">
        <v>160</v>
      </c>
      <c r="AH10" t="s">
        <v>161</v>
      </c>
      <c r="AI10" t="s">
        <v>161</v>
      </c>
      <c r="AJ10" t="s">
        <v>162</v>
      </c>
      <c r="AK10" t="s">
        <v>162</v>
      </c>
      <c r="AL10" t="s">
        <v>116</v>
      </c>
      <c r="AM10" t="s">
        <v>116</v>
      </c>
      <c r="AN10" t="s">
        <v>89</v>
      </c>
      <c r="AO10" t="s">
        <v>89</v>
      </c>
      <c r="AP10" t="s">
        <v>98</v>
      </c>
      <c r="AQ10" t="s">
        <v>98</v>
      </c>
      <c r="AR10" t="s">
        <v>99</v>
      </c>
      <c r="AS10" t="s">
        <v>99</v>
      </c>
      <c r="AT10" s="4">
        <v>0.02</v>
      </c>
      <c r="AU10" s="4">
        <v>0.02</v>
      </c>
      <c r="AV10" s="4">
        <v>0.04</v>
      </c>
      <c r="AW10" s="4">
        <v>0.19</v>
      </c>
    </row>
    <row r="11" spans="1:49" x14ac:dyDescent="0.2">
      <c r="A11" t="s">
        <v>163</v>
      </c>
      <c r="B11" t="s">
        <v>76</v>
      </c>
      <c r="C11" t="s">
        <v>164</v>
      </c>
      <c r="D11" t="s">
        <v>165</v>
      </c>
      <c r="E11" t="s">
        <v>79</v>
      </c>
      <c r="I11" t="s">
        <v>166</v>
      </c>
      <c r="J11" t="s">
        <v>167</v>
      </c>
      <c r="K11" s="2">
        <v>0.44930555555555557</v>
      </c>
      <c r="L11" t="s">
        <v>168</v>
      </c>
      <c r="M11" t="s">
        <v>169</v>
      </c>
      <c r="N11" t="s">
        <v>155</v>
      </c>
      <c r="O11" t="s">
        <v>170</v>
      </c>
      <c r="P11" t="s">
        <v>171</v>
      </c>
      <c r="Q11" t="s">
        <v>172</v>
      </c>
      <c r="R11" t="s">
        <v>173</v>
      </c>
      <c r="S11" t="s">
        <v>174</v>
      </c>
      <c r="T11" t="s">
        <v>175</v>
      </c>
      <c r="U11" t="s">
        <v>176</v>
      </c>
      <c r="V11" t="s">
        <v>177</v>
      </c>
      <c r="W11" t="s">
        <v>178</v>
      </c>
      <c r="X11" t="s">
        <v>172</v>
      </c>
      <c r="Y11" t="s">
        <v>171</v>
      </c>
      <c r="Z11" t="s">
        <v>179</v>
      </c>
      <c r="AA11" t="s">
        <v>180</v>
      </c>
      <c r="AB11" t="s">
        <v>181</v>
      </c>
      <c r="AC11" t="s">
        <v>89</v>
      </c>
      <c r="AD11" t="s">
        <v>182</v>
      </c>
      <c r="AE11" t="s">
        <v>85</v>
      </c>
      <c r="AF11" t="s">
        <v>94</v>
      </c>
      <c r="AG11" t="s">
        <v>94</v>
      </c>
      <c r="AH11" t="s">
        <v>183</v>
      </c>
      <c r="AI11" t="s">
        <v>183</v>
      </c>
      <c r="AJ11" t="s">
        <v>184</v>
      </c>
      <c r="AK11" t="s">
        <v>184</v>
      </c>
      <c r="AL11" t="s">
        <v>185</v>
      </c>
      <c r="AM11" t="s">
        <v>185</v>
      </c>
      <c r="AN11" t="s">
        <v>89</v>
      </c>
      <c r="AO11" t="s">
        <v>89</v>
      </c>
      <c r="AP11" t="s">
        <v>98</v>
      </c>
      <c r="AQ11" t="s">
        <v>98</v>
      </c>
      <c r="AR11" t="s">
        <v>99</v>
      </c>
      <c r="AS11" t="s">
        <v>99</v>
      </c>
      <c r="AT11" s="4">
        <v>0</v>
      </c>
      <c r="AU11" s="4">
        <v>0.01</v>
      </c>
      <c r="AV11" s="4">
        <v>0.05</v>
      </c>
      <c r="AW11" s="4">
        <v>0.15</v>
      </c>
    </row>
    <row r="12" spans="1:49" x14ac:dyDescent="0.2">
      <c r="A12" t="s">
        <v>186</v>
      </c>
      <c r="B12" t="s">
        <v>76</v>
      </c>
      <c r="C12" t="s">
        <v>187</v>
      </c>
      <c r="D12" t="s">
        <v>188</v>
      </c>
      <c r="E12" t="s">
        <v>109</v>
      </c>
      <c r="I12" t="s">
        <v>80</v>
      </c>
      <c r="J12" t="s">
        <v>81</v>
      </c>
      <c r="K12" s="2">
        <v>0.45069444444444445</v>
      </c>
      <c r="L12" t="s">
        <v>189</v>
      </c>
      <c r="M12" t="s">
        <v>83</v>
      </c>
      <c r="N12" t="s">
        <v>190</v>
      </c>
      <c r="O12" t="s">
        <v>191</v>
      </c>
      <c r="P12" t="s">
        <v>192</v>
      </c>
      <c r="Q12" t="s">
        <v>193</v>
      </c>
      <c r="R12" t="s">
        <v>87</v>
      </c>
      <c r="S12" t="s">
        <v>174</v>
      </c>
      <c r="T12" t="s">
        <v>89</v>
      </c>
      <c r="U12" t="s">
        <v>89</v>
      </c>
      <c r="V12" t="s">
        <v>194</v>
      </c>
      <c r="W12" t="s">
        <v>195</v>
      </c>
      <c r="X12" t="s">
        <v>196</v>
      </c>
      <c r="Y12" t="s">
        <v>197</v>
      </c>
      <c r="Z12" t="s">
        <v>198</v>
      </c>
      <c r="AA12" t="s">
        <v>97</v>
      </c>
      <c r="AB12">
        <f>-(0.45 %)</f>
        <v>-4.5000000000000005E-3</v>
      </c>
      <c r="AC12" t="s">
        <v>89</v>
      </c>
      <c r="AD12" t="s">
        <v>93</v>
      </c>
      <c r="AE12" t="s">
        <v>123</v>
      </c>
      <c r="AF12" t="s">
        <v>199</v>
      </c>
      <c r="AG12" t="s">
        <v>200</v>
      </c>
      <c r="AH12" t="s">
        <v>201</v>
      </c>
      <c r="AI12" t="s">
        <v>201</v>
      </c>
      <c r="AJ12" t="s">
        <v>202</v>
      </c>
      <c r="AK12" t="s">
        <v>202</v>
      </c>
      <c r="AL12" t="s">
        <v>203</v>
      </c>
      <c r="AM12" t="s">
        <v>203</v>
      </c>
      <c r="AN12" t="s">
        <v>89</v>
      </c>
      <c r="AO12" t="s">
        <v>89</v>
      </c>
      <c r="AP12" t="s">
        <v>98</v>
      </c>
      <c r="AQ12" t="s">
        <v>98</v>
      </c>
      <c r="AR12" t="s">
        <v>99</v>
      </c>
      <c r="AS12" t="s">
        <v>99</v>
      </c>
      <c r="AT12" s="4">
        <v>0.03</v>
      </c>
      <c r="AU12" s="4">
        <v>0.04</v>
      </c>
      <c r="AV12" s="4">
        <v>7.0000000000000007E-2</v>
      </c>
      <c r="AW12" s="4">
        <v>0.17</v>
      </c>
    </row>
    <row r="13" spans="1:49" x14ac:dyDescent="0.2">
      <c r="A13" t="s">
        <v>204</v>
      </c>
      <c r="B13" t="s">
        <v>76</v>
      </c>
      <c r="C13" t="s">
        <v>205</v>
      </c>
      <c r="D13" t="s">
        <v>206</v>
      </c>
      <c r="E13" t="s">
        <v>79</v>
      </c>
      <c r="I13" t="s">
        <v>80</v>
      </c>
      <c r="J13" t="s">
        <v>81</v>
      </c>
      <c r="K13" s="2">
        <v>0.4513888888888889</v>
      </c>
      <c r="L13" t="s">
        <v>207</v>
      </c>
      <c r="M13" t="s">
        <v>208</v>
      </c>
      <c r="N13" t="s">
        <v>209</v>
      </c>
      <c r="O13" t="s">
        <v>210</v>
      </c>
      <c r="P13" t="s">
        <v>192</v>
      </c>
      <c r="Q13" t="s">
        <v>193</v>
      </c>
      <c r="R13" t="s">
        <v>87</v>
      </c>
      <c r="S13" t="s">
        <v>97</v>
      </c>
      <c r="T13">
        <f>-(0.07 %)</f>
        <v>-7.000000000000001E-4</v>
      </c>
      <c r="U13">
        <f>-(0.01 %)</f>
        <v>-1E-4</v>
      </c>
      <c r="V13" t="s">
        <v>211</v>
      </c>
      <c r="W13" t="s">
        <v>212</v>
      </c>
      <c r="X13" t="s">
        <v>192</v>
      </c>
      <c r="Y13" t="s">
        <v>197</v>
      </c>
      <c r="Z13" t="s">
        <v>87</v>
      </c>
      <c r="AA13" t="s">
        <v>97</v>
      </c>
      <c r="AB13">
        <f>-(0.14 %)</f>
        <v>-1.4000000000000002E-3</v>
      </c>
      <c r="AC13">
        <f>-(0.25 %)</f>
        <v>-2.5000000000000001E-3</v>
      </c>
      <c r="AD13" t="s">
        <v>93</v>
      </c>
      <c r="AE13" t="s">
        <v>122</v>
      </c>
      <c r="AF13" t="s">
        <v>94</v>
      </c>
      <c r="AG13" t="s">
        <v>125</v>
      </c>
      <c r="AH13" t="s">
        <v>126</v>
      </c>
      <c r="AI13" t="s">
        <v>126</v>
      </c>
      <c r="AJ13" t="s">
        <v>192</v>
      </c>
      <c r="AK13" t="s">
        <v>192</v>
      </c>
      <c r="AL13" t="s">
        <v>87</v>
      </c>
      <c r="AM13" t="s">
        <v>87</v>
      </c>
      <c r="AN13" t="s">
        <v>89</v>
      </c>
      <c r="AO13" t="s">
        <v>89</v>
      </c>
      <c r="AP13" t="s">
        <v>98</v>
      </c>
      <c r="AQ13" t="s">
        <v>98</v>
      </c>
      <c r="AR13" t="s">
        <v>99</v>
      </c>
      <c r="AS13" t="s">
        <v>99</v>
      </c>
      <c r="AT13" s="4">
        <v>0</v>
      </c>
      <c r="AU13" s="4">
        <v>0.01</v>
      </c>
      <c r="AV13" s="4">
        <v>0.02</v>
      </c>
      <c r="AW13" s="4">
        <v>0.12</v>
      </c>
    </row>
    <row r="14" spans="1:49" x14ac:dyDescent="0.2">
      <c r="A14" t="s">
        <v>213</v>
      </c>
      <c r="B14" t="s">
        <v>76</v>
      </c>
      <c r="C14" t="s">
        <v>214</v>
      </c>
      <c r="D14" t="s">
        <v>215</v>
      </c>
      <c r="E14" t="s">
        <v>79</v>
      </c>
      <c r="I14" t="s">
        <v>80</v>
      </c>
      <c r="J14" t="s">
        <v>81</v>
      </c>
      <c r="K14" s="2">
        <v>0.45208333333333334</v>
      </c>
      <c r="L14" t="s">
        <v>216</v>
      </c>
      <c r="M14" t="s">
        <v>83</v>
      </c>
      <c r="N14" t="s">
        <v>217</v>
      </c>
      <c r="O14" t="s">
        <v>218</v>
      </c>
      <c r="P14" t="s">
        <v>219</v>
      </c>
      <c r="Q14" t="s">
        <v>220</v>
      </c>
      <c r="R14" t="s">
        <v>87</v>
      </c>
      <c r="S14" t="s">
        <v>116</v>
      </c>
      <c r="T14" t="s">
        <v>221</v>
      </c>
      <c r="U14" t="s">
        <v>89</v>
      </c>
      <c r="V14" t="s">
        <v>222</v>
      </c>
      <c r="W14" t="s">
        <v>223</v>
      </c>
      <c r="X14" t="s">
        <v>220</v>
      </c>
      <c r="Y14" t="s">
        <v>224</v>
      </c>
      <c r="Z14" t="s">
        <v>87</v>
      </c>
      <c r="AA14" t="s">
        <v>139</v>
      </c>
      <c r="AB14" t="s">
        <v>225</v>
      </c>
      <c r="AC14" t="s">
        <v>89</v>
      </c>
      <c r="AD14" t="s">
        <v>122</v>
      </c>
      <c r="AE14" t="s">
        <v>122</v>
      </c>
      <c r="AF14" t="s">
        <v>94</v>
      </c>
      <c r="AG14" t="s">
        <v>226</v>
      </c>
      <c r="AH14" t="s">
        <v>227</v>
      </c>
      <c r="AI14" t="s">
        <v>227</v>
      </c>
      <c r="AJ14" t="s">
        <v>224</v>
      </c>
      <c r="AK14" t="s">
        <v>224</v>
      </c>
      <c r="AL14" t="s">
        <v>87</v>
      </c>
      <c r="AM14" t="s">
        <v>87</v>
      </c>
      <c r="AN14" t="s">
        <v>89</v>
      </c>
      <c r="AO14" t="s">
        <v>89</v>
      </c>
      <c r="AP14" t="s">
        <v>98</v>
      </c>
      <c r="AQ14" t="s">
        <v>98</v>
      </c>
      <c r="AR14" t="s">
        <v>99</v>
      </c>
      <c r="AS14" t="s">
        <v>99</v>
      </c>
      <c r="AT14" s="4">
        <v>0.02</v>
      </c>
      <c r="AU14" s="4">
        <v>0.03</v>
      </c>
      <c r="AV14" s="4">
        <v>0.06</v>
      </c>
      <c r="AW14" s="4">
        <v>0.18</v>
      </c>
    </row>
    <row r="15" spans="1:49" x14ac:dyDescent="0.2">
      <c r="A15" t="s">
        <v>228</v>
      </c>
      <c r="B15" t="s">
        <v>76</v>
      </c>
      <c r="C15" t="s">
        <v>229</v>
      </c>
      <c r="D15" t="s">
        <v>230</v>
      </c>
      <c r="E15" t="s">
        <v>109</v>
      </c>
      <c r="I15" t="s">
        <v>80</v>
      </c>
      <c r="J15" t="s">
        <v>81</v>
      </c>
      <c r="K15" s="2">
        <v>0.45208333333333334</v>
      </c>
      <c r="L15" t="s">
        <v>231</v>
      </c>
      <c r="M15" t="s">
        <v>232</v>
      </c>
      <c r="N15" t="s">
        <v>233</v>
      </c>
      <c r="O15" t="s">
        <v>234</v>
      </c>
      <c r="P15" t="s">
        <v>235</v>
      </c>
      <c r="Q15" t="s">
        <v>236</v>
      </c>
      <c r="R15" t="s">
        <v>87</v>
      </c>
      <c r="S15" t="s">
        <v>116</v>
      </c>
      <c r="T15">
        <f>-(0.07 %)</f>
        <v>-7.000000000000001E-4</v>
      </c>
      <c r="U15" t="s">
        <v>237</v>
      </c>
      <c r="V15" t="s">
        <v>238</v>
      </c>
      <c r="W15" t="s">
        <v>239</v>
      </c>
      <c r="X15" t="s">
        <v>86</v>
      </c>
      <c r="Y15" t="s">
        <v>236</v>
      </c>
      <c r="Z15" t="s">
        <v>87</v>
      </c>
      <c r="AA15" t="s">
        <v>97</v>
      </c>
      <c r="AB15">
        <f>-(0.13 %)</f>
        <v>-1.2999999999999999E-3</v>
      </c>
      <c r="AC15" t="s">
        <v>240</v>
      </c>
      <c r="AD15" t="s">
        <v>93</v>
      </c>
      <c r="AE15" t="s">
        <v>122</v>
      </c>
      <c r="AF15" t="s">
        <v>124</v>
      </c>
      <c r="AG15" t="s">
        <v>241</v>
      </c>
      <c r="AH15" t="s">
        <v>85</v>
      </c>
      <c r="AI15" t="s">
        <v>85</v>
      </c>
      <c r="AJ15" t="s">
        <v>85</v>
      </c>
      <c r="AK15" t="s">
        <v>85</v>
      </c>
      <c r="AL15" t="s">
        <v>85</v>
      </c>
      <c r="AM15" t="s">
        <v>85</v>
      </c>
      <c r="AN15" t="s">
        <v>89</v>
      </c>
      <c r="AO15" t="s">
        <v>89</v>
      </c>
      <c r="AP15" t="s">
        <v>85</v>
      </c>
      <c r="AQ15" t="s">
        <v>85</v>
      </c>
      <c r="AR15" t="s">
        <v>85</v>
      </c>
      <c r="AS15" t="s">
        <v>85</v>
      </c>
      <c r="AT15" s="4">
        <v>0.04</v>
      </c>
      <c r="AU15" s="4">
        <v>0.05</v>
      </c>
      <c r="AV15" s="4">
        <v>0.06</v>
      </c>
      <c r="AW15" s="4">
        <v>0.13</v>
      </c>
    </row>
    <row r="16" spans="1:49" x14ac:dyDescent="0.2">
      <c r="A16" t="s">
        <v>242</v>
      </c>
      <c r="B16" t="s">
        <v>76</v>
      </c>
      <c r="C16" t="s">
        <v>243</v>
      </c>
      <c r="D16" t="s">
        <v>244</v>
      </c>
      <c r="E16" t="s">
        <v>109</v>
      </c>
      <c r="I16" t="s">
        <v>80</v>
      </c>
      <c r="J16" t="s">
        <v>81</v>
      </c>
      <c r="K16" s="2">
        <v>0.45277777777777778</v>
      </c>
      <c r="L16" t="s">
        <v>245</v>
      </c>
      <c r="M16" t="s">
        <v>246</v>
      </c>
      <c r="N16" t="s">
        <v>247</v>
      </c>
      <c r="O16" t="s">
        <v>85</v>
      </c>
      <c r="P16" t="s">
        <v>248</v>
      </c>
      <c r="Q16" t="s">
        <v>85</v>
      </c>
      <c r="R16" t="s">
        <v>116</v>
      </c>
      <c r="S16" t="s">
        <v>85</v>
      </c>
      <c r="T16">
        <f>-(0.2 %)</f>
        <v>-2E-3</v>
      </c>
      <c r="U16" t="s">
        <v>89</v>
      </c>
      <c r="V16" t="s">
        <v>249</v>
      </c>
      <c r="W16" t="s">
        <v>250</v>
      </c>
      <c r="X16" t="s">
        <v>248</v>
      </c>
      <c r="Y16" t="s">
        <v>251</v>
      </c>
      <c r="Z16" t="s">
        <v>116</v>
      </c>
      <c r="AA16" t="s">
        <v>252</v>
      </c>
      <c r="AB16">
        <f>-(0.17 %)</f>
        <v>-1.7000000000000001E-3</v>
      </c>
      <c r="AC16">
        <f>-(0.06 %)</f>
        <v>-5.9999999999999995E-4</v>
      </c>
      <c r="AD16" t="s">
        <v>93</v>
      </c>
      <c r="AE16" t="s">
        <v>253</v>
      </c>
      <c r="AF16" t="s">
        <v>94</v>
      </c>
      <c r="AG16" t="s">
        <v>254</v>
      </c>
      <c r="AH16" t="s">
        <v>95</v>
      </c>
      <c r="AI16" t="s">
        <v>95</v>
      </c>
      <c r="AJ16" t="s">
        <v>255</v>
      </c>
      <c r="AK16" t="s">
        <v>255</v>
      </c>
      <c r="AL16" t="s">
        <v>139</v>
      </c>
      <c r="AM16" t="s">
        <v>139</v>
      </c>
      <c r="AN16" t="s">
        <v>89</v>
      </c>
      <c r="AO16" t="s">
        <v>89</v>
      </c>
      <c r="AP16" t="s">
        <v>98</v>
      </c>
      <c r="AQ16" t="s">
        <v>98</v>
      </c>
      <c r="AR16" t="s">
        <v>99</v>
      </c>
      <c r="AS16" t="s">
        <v>99</v>
      </c>
      <c r="AT16" s="4">
        <v>0.01</v>
      </c>
      <c r="AU16" s="4">
        <v>0.02</v>
      </c>
      <c r="AV16" s="4">
        <v>0.03</v>
      </c>
      <c r="AW16" s="4">
        <v>0.1</v>
      </c>
    </row>
    <row r="17" spans="1:49" x14ac:dyDescent="0.2">
      <c r="A17" t="s">
        <v>256</v>
      </c>
      <c r="B17" t="s">
        <v>76</v>
      </c>
      <c r="C17" t="s">
        <v>257</v>
      </c>
      <c r="D17" t="s">
        <v>258</v>
      </c>
      <c r="E17" t="s">
        <v>109</v>
      </c>
      <c r="I17" t="s">
        <v>80</v>
      </c>
      <c r="J17" t="s">
        <v>81</v>
      </c>
      <c r="K17" s="2">
        <v>0.45277777777777778</v>
      </c>
      <c r="L17" t="s">
        <v>259</v>
      </c>
      <c r="M17" t="s">
        <v>260</v>
      </c>
      <c r="N17" t="s">
        <v>112</v>
      </c>
      <c r="O17" t="s">
        <v>261</v>
      </c>
      <c r="P17" t="s">
        <v>262</v>
      </c>
      <c r="Q17" t="s">
        <v>263</v>
      </c>
      <c r="R17" t="s">
        <v>139</v>
      </c>
      <c r="S17" t="s">
        <v>97</v>
      </c>
      <c r="T17">
        <f>-(0.01 %)</f>
        <v>-1E-4</v>
      </c>
      <c r="U17" t="s">
        <v>89</v>
      </c>
      <c r="V17" t="s">
        <v>264</v>
      </c>
      <c r="W17" t="s">
        <v>265</v>
      </c>
      <c r="X17" t="s">
        <v>266</v>
      </c>
      <c r="Y17" t="s">
        <v>267</v>
      </c>
      <c r="Z17" t="s">
        <v>139</v>
      </c>
      <c r="AA17" t="s">
        <v>116</v>
      </c>
      <c r="AB17" t="s">
        <v>89</v>
      </c>
      <c r="AC17" t="s">
        <v>268</v>
      </c>
      <c r="AD17" t="s">
        <v>123</v>
      </c>
      <c r="AE17" t="s">
        <v>122</v>
      </c>
      <c r="AF17" t="s">
        <v>124</v>
      </c>
      <c r="AG17" t="s">
        <v>254</v>
      </c>
      <c r="AH17" t="s">
        <v>126</v>
      </c>
      <c r="AI17" t="s">
        <v>126</v>
      </c>
      <c r="AJ17" t="s">
        <v>266</v>
      </c>
      <c r="AK17" t="s">
        <v>266</v>
      </c>
      <c r="AL17" t="s">
        <v>139</v>
      </c>
      <c r="AM17" t="s">
        <v>139</v>
      </c>
      <c r="AN17" t="s">
        <v>89</v>
      </c>
      <c r="AO17" t="s">
        <v>89</v>
      </c>
      <c r="AP17" t="s">
        <v>98</v>
      </c>
      <c r="AQ17" t="s">
        <v>98</v>
      </c>
      <c r="AR17" t="s">
        <v>99</v>
      </c>
      <c r="AS17" t="s">
        <v>99</v>
      </c>
      <c r="AT17" s="4">
        <v>0.03</v>
      </c>
      <c r="AU17" s="4">
        <v>0.06</v>
      </c>
      <c r="AV17" s="4">
        <v>0.11</v>
      </c>
      <c r="AW17" s="4">
        <v>0.34</v>
      </c>
    </row>
    <row r="18" spans="1:49" x14ac:dyDescent="0.2">
      <c r="A18" t="s">
        <v>269</v>
      </c>
      <c r="B18" t="s">
        <v>76</v>
      </c>
      <c r="C18" t="s">
        <v>270</v>
      </c>
      <c r="D18" t="s">
        <v>271</v>
      </c>
      <c r="E18" t="s">
        <v>109</v>
      </c>
      <c r="I18" t="s">
        <v>80</v>
      </c>
      <c r="J18" t="s">
        <v>81</v>
      </c>
      <c r="K18" s="2">
        <v>0.45347222222222222</v>
      </c>
      <c r="L18" t="s">
        <v>272</v>
      </c>
      <c r="M18" t="s">
        <v>273</v>
      </c>
      <c r="N18" t="s">
        <v>274</v>
      </c>
      <c r="O18" t="s">
        <v>85</v>
      </c>
      <c r="P18" t="s">
        <v>236</v>
      </c>
      <c r="Q18" t="s">
        <v>85</v>
      </c>
      <c r="R18" t="s">
        <v>139</v>
      </c>
      <c r="S18" t="s">
        <v>85</v>
      </c>
      <c r="T18">
        <f>-(0.14 %)</f>
        <v>-1.4000000000000002E-3</v>
      </c>
      <c r="U18" t="s">
        <v>89</v>
      </c>
      <c r="V18" t="s">
        <v>275</v>
      </c>
      <c r="W18" t="s">
        <v>85</v>
      </c>
      <c r="X18" t="s">
        <v>173</v>
      </c>
      <c r="Y18" t="s">
        <v>85</v>
      </c>
      <c r="Z18" t="s">
        <v>139</v>
      </c>
      <c r="AA18" t="s">
        <v>85</v>
      </c>
      <c r="AB18">
        <f>-(0.09 %)</f>
        <v>-8.9999999999999998E-4</v>
      </c>
      <c r="AC18" t="s">
        <v>89</v>
      </c>
      <c r="AD18" t="s">
        <v>93</v>
      </c>
      <c r="AE18" t="s">
        <v>85</v>
      </c>
      <c r="AF18" t="s">
        <v>94</v>
      </c>
      <c r="AG18" t="s">
        <v>85</v>
      </c>
      <c r="AH18" t="s">
        <v>126</v>
      </c>
      <c r="AI18" t="s">
        <v>126</v>
      </c>
      <c r="AJ18" t="s">
        <v>276</v>
      </c>
      <c r="AK18" t="s">
        <v>276</v>
      </c>
      <c r="AL18" t="s">
        <v>139</v>
      </c>
      <c r="AM18" t="s">
        <v>139</v>
      </c>
      <c r="AN18" t="s">
        <v>89</v>
      </c>
      <c r="AO18" t="s">
        <v>89</v>
      </c>
      <c r="AP18" t="s">
        <v>98</v>
      </c>
      <c r="AQ18" t="s">
        <v>98</v>
      </c>
      <c r="AR18" t="s">
        <v>99</v>
      </c>
      <c r="AS18" t="s">
        <v>99</v>
      </c>
      <c r="AT18" s="4">
        <v>0.01</v>
      </c>
      <c r="AU18" s="4">
        <v>0.02</v>
      </c>
      <c r="AV18" s="4">
        <v>0.05</v>
      </c>
      <c r="AW18" s="4">
        <v>0.48</v>
      </c>
    </row>
    <row r="19" spans="1:49" x14ac:dyDescent="0.2">
      <c r="A19" t="s">
        <v>277</v>
      </c>
      <c r="B19" t="s">
        <v>76</v>
      </c>
      <c r="C19" t="s">
        <v>278</v>
      </c>
      <c r="D19" t="s">
        <v>279</v>
      </c>
      <c r="E19" t="s">
        <v>109</v>
      </c>
      <c r="I19" t="s">
        <v>80</v>
      </c>
      <c r="J19" t="s">
        <v>81</v>
      </c>
      <c r="K19" s="2">
        <v>0.45347222222222222</v>
      </c>
      <c r="L19" t="s">
        <v>280</v>
      </c>
      <c r="M19" t="s">
        <v>281</v>
      </c>
      <c r="N19" t="s">
        <v>247</v>
      </c>
      <c r="O19" t="s">
        <v>282</v>
      </c>
      <c r="P19" t="s">
        <v>283</v>
      </c>
      <c r="Q19" t="s">
        <v>284</v>
      </c>
      <c r="R19" t="s">
        <v>139</v>
      </c>
      <c r="S19" t="s">
        <v>116</v>
      </c>
      <c r="T19">
        <f>-(0.17 %)</f>
        <v>-1.7000000000000001E-3</v>
      </c>
      <c r="U19" t="s">
        <v>89</v>
      </c>
      <c r="V19" t="s">
        <v>285</v>
      </c>
      <c r="W19" t="s">
        <v>85</v>
      </c>
      <c r="X19" t="s">
        <v>283</v>
      </c>
      <c r="Y19" t="s">
        <v>85</v>
      </c>
      <c r="Z19" t="s">
        <v>139</v>
      </c>
      <c r="AA19" t="s">
        <v>85</v>
      </c>
      <c r="AB19" t="s">
        <v>286</v>
      </c>
      <c r="AC19" t="s">
        <v>89</v>
      </c>
      <c r="AD19" t="s">
        <v>93</v>
      </c>
      <c r="AE19" t="s">
        <v>85</v>
      </c>
      <c r="AF19" t="s">
        <v>94</v>
      </c>
      <c r="AG19" t="s">
        <v>85</v>
      </c>
      <c r="AH19" t="s">
        <v>287</v>
      </c>
      <c r="AI19" t="s">
        <v>287</v>
      </c>
      <c r="AJ19" t="s">
        <v>283</v>
      </c>
      <c r="AK19" t="s">
        <v>283</v>
      </c>
      <c r="AL19" t="s">
        <v>87</v>
      </c>
      <c r="AM19" t="s">
        <v>87</v>
      </c>
      <c r="AN19" t="s">
        <v>89</v>
      </c>
      <c r="AO19" t="s">
        <v>89</v>
      </c>
      <c r="AP19" t="s">
        <v>98</v>
      </c>
      <c r="AQ19" t="s">
        <v>98</v>
      </c>
      <c r="AR19" t="s">
        <v>99</v>
      </c>
      <c r="AS19" t="s">
        <v>99</v>
      </c>
      <c r="AT19" s="4">
        <v>0</v>
      </c>
      <c r="AU19" s="4">
        <v>0.01</v>
      </c>
      <c r="AV19" s="4">
        <v>0.03</v>
      </c>
      <c r="AW19" s="4">
        <v>0.11</v>
      </c>
    </row>
    <row r="20" spans="1:49" x14ac:dyDescent="0.2">
      <c r="A20" t="s">
        <v>21</v>
      </c>
      <c r="B20" t="s">
        <v>128</v>
      </c>
      <c r="C20" t="s">
        <v>187</v>
      </c>
      <c r="D20" t="s">
        <v>188</v>
      </c>
      <c r="E20" t="s">
        <v>109</v>
      </c>
      <c r="F20" t="s">
        <v>288</v>
      </c>
      <c r="G20" t="s">
        <v>289</v>
      </c>
      <c r="H20" t="s">
        <v>290</v>
      </c>
      <c r="I20" t="s">
        <v>80</v>
      </c>
      <c r="J20" t="s">
        <v>81</v>
      </c>
      <c r="K20" s="2">
        <v>0.45347222222222222</v>
      </c>
      <c r="L20" t="s">
        <v>291</v>
      </c>
      <c r="M20" t="s">
        <v>83</v>
      </c>
      <c r="N20" t="s">
        <v>155</v>
      </c>
      <c r="O20" t="s">
        <v>292</v>
      </c>
      <c r="P20" t="s">
        <v>192</v>
      </c>
      <c r="Q20" t="s">
        <v>293</v>
      </c>
      <c r="R20" t="s">
        <v>139</v>
      </c>
      <c r="S20" t="s">
        <v>139</v>
      </c>
      <c r="T20">
        <f>-(0.46 %)</f>
        <v>-4.5999999999999999E-3</v>
      </c>
      <c r="U20" t="s">
        <v>89</v>
      </c>
      <c r="V20" t="s">
        <v>294</v>
      </c>
      <c r="W20" t="s">
        <v>295</v>
      </c>
      <c r="X20" t="s">
        <v>192</v>
      </c>
      <c r="Y20" t="s">
        <v>202</v>
      </c>
      <c r="Z20" t="s">
        <v>87</v>
      </c>
      <c r="AA20" t="s">
        <v>116</v>
      </c>
      <c r="AB20">
        <f>-(0.39 %)</f>
        <v>-3.9000000000000003E-3</v>
      </c>
      <c r="AC20" t="s">
        <v>89</v>
      </c>
      <c r="AD20" t="s">
        <v>93</v>
      </c>
      <c r="AE20" t="s">
        <v>85</v>
      </c>
      <c r="AF20" t="s">
        <v>94</v>
      </c>
      <c r="AG20" t="s">
        <v>296</v>
      </c>
      <c r="AH20" t="s">
        <v>297</v>
      </c>
      <c r="AI20" t="s">
        <v>297</v>
      </c>
      <c r="AJ20" t="s">
        <v>193</v>
      </c>
      <c r="AK20" t="s">
        <v>193</v>
      </c>
      <c r="AL20" t="s">
        <v>139</v>
      </c>
      <c r="AM20" t="s">
        <v>139</v>
      </c>
      <c r="AN20" t="s">
        <v>89</v>
      </c>
      <c r="AO20" t="s">
        <v>89</v>
      </c>
      <c r="AP20" t="s">
        <v>98</v>
      </c>
      <c r="AQ20" t="s">
        <v>98</v>
      </c>
      <c r="AR20" t="s">
        <v>99</v>
      </c>
      <c r="AS20" t="s">
        <v>99</v>
      </c>
      <c r="AT20" s="4">
        <v>0.01</v>
      </c>
      <c r="AU20" s="4">
        <v>0.02</v>
      </c>
      <c r="AV20" s="4">
        <v>0.03</v>
      </c>
      <c r="AW20" s="4">
        <v>0.18</v>
      </c>
    </row>
    <row r="21" spans="1:49" x14ac:dyDescent="0.2">
      <c r="A21" t="s">
        <v>298</v>
      </c>
      <c r="B21" t="s">
        <v>76</v>
      </c>
      <c r="C21" t="s">
        <v>299</v>
      </c>
      <c r="D21" t="s">
        <v>300</v>
      </c>
      <c r="E21" t="s">
        <v>109</v>
      </c>
      <c r="I21" t="s">
        <v>80</v>
      </c>
      <c r="J21" t="s">
        <v>81</v>
      </c>
      <c r="K21" s="2">
        <v>0.45347222222222222</v>
      </c>
      <c r="L21" t="s">
        <v>301</v>
      </c>
      <c r="M21" t="s">
        <v>104</v>
      </c>
      <c r="N21" t="s">
        <v>155</v>
      </c>
      <c r="O21" t="s">
        <v>85</v>
      </c>
      <c r="P21" t="s">
        <v>127</v>
      </c>
      <c r="Q21" t="s">
        <v>85</v>
      </c>
      <c r="R21" t="s">
        <v>139</v>
      </c>
      <c r="S21" t="s">
        <v>85</v>
      </c>
      <c r="T21" t="s">
        <v>302</v>
      </c>
      <c r="U21" t="s">
        <v>89</v>
      </c>
      <c r="V21" t="s">
        <v>303</v>
      </c>
      <c r="W21" t="s">
        <v>85</v>
      </c>
      <c r="X21" t="s">
        <v>127</v>
      </c>
      <c r="Y21" t="s">
        <v>85</v>
      </c>
      <c r="Z21" t="s">
        <v>139</v>
      </c>
      <c r="AA21" t="s">
        <v>85</v>
      </c>
      <c r="AB21" t="s">
        <v>304</v>
      </c>
      <c r="AC21" t="s">
        <v>89</v>
      </c>
      <c r="AD21" t="s">
        <v>93</v>
      </c>
      <c r="AE21" t="s">
        <v>85</v>
      </c>
      <c r="AF21" t="s">
        <v>94</v>
      </c>
      <c r="AG21" t="s">
        <v>85</v>
      </c>
      <c r="AH21" t="s">
        <v>305</v>
      </c>
      <c r="AI21" t="s">
        <v>305</v>
      </c>
      <c r="AJ21" t="s">
        <v>120</v>
      </c>
      <c r="AK21" t="s">
        <v>120</v>
      </c>
      <c r="AL21" t="s">
        <v>139</v>
      </c>
      <c r="AM21" t="s">
        <v>139</v>
      </c>
      <c r="AN21" t="s">
        <v>89</v>
      </c>
      <c r="AO21" t="s">
        <v>89</v>
      </c>
      <c r="AP21" t="s">
        <v>98</v>
      </c>
      <c r="AQ21" t="s">
        <v>98</v>
      </c>
      <c r="AR21" t="s">
        <v>99</v>
      </c>
      <c r="AS21" t="s">
        <v>99</v>
      </c>
      <c r="AT21" s="4">
        <v>0.03</v>
      </c>
      <c r="AU21" s="4">
        <v>0.06</v>
      </c>
      <c r="AV21" s="4">
        <v>0.1</v>
      </c>
      <c r="AW21" s="4">
        <v>0.57999999999999996</v>
      </c>
    </row>
    <row r="22" spans="1:49" x14ac:dyDescent="0.2">
      <c r="A22" t="s">
        <v>306</v>
      </c>
      <c r="B22" t="s">
        <v>76</v>
      </c>
      <c r="C22" t="s">
        <v>307</v>
      </c>
      <c r="D22" t="s">
        <v>308</v>
      </c>
      <c r="E22" t="s">
        <v>109</v>
      </c>
      <c r="I22" t="s">
        <v>80</v>
      </c>
      <c r="J22" t="s">
        <v>81</v>
      </c>
      <c r="K22" s="2">
        <v>0.45347222222222222</v>
      </c>
      <c r="L22" t="s">
        <v>309</v>
      </c>
      <c r="M22" t="s">
        <v>104</v>
      </c>
      <c r="N22" t="s">
        <v>310</v>
      </c>
      <c r="O22" t="s">
        <v>170</v>
      </c>
      <c r="P22" t="s">
        <v>192</v>
      </c>
      <c r="Q22" t="s">
        <v>293</v>
      </c>
      <c r="R22" t="s">
        <v>311</v>
      </c>
      <c r="S22" t="s">
        <v>145</v>
      </c>
      <c r="T22" t="s">
        <v>312</v>
      </c>
      <c r="U22" t="s">
        <v>89</v>
      </c>
      <c r="V22" t="s">
        <v>313</v>
      </c>
      <c r="W22" t="s">
        <v>85</v>
      </c>
      <c r="X22" t="s">
        <v>193</v>
      </c>
      <c r="Y22" t="s">
        <v>85</v>
      </c>
      <c r="Z22" t="s">
        <v>311</v>
      </c>
      <c r="AA22" t="s">
        <v>85</v>
      </c>
      <c r="AB22">
        <f>-(0.16 %)</f>
        <v>-1.6000000000000001E-3</v>
      </c>
      <c r="AC22" t="s">
        <v>89</v>
      </c>
      <c r="AD22" t="s">
        <v>93</v>
      </c>
      <c r="AE22" t="s">
        <v>85</v>
      </c>
      <c r="AF22" t="s">
        <v>94</v>
      </c>
      <c r="AG22" t="s">
        <v>85</v>
      </c>
      <c r="AH22" t="s">
        <v>314</v>
      </c>
      <c r="AI22" t="s">
        <v>314</v>
      </c>
      <c r="AJ22" t="s">
        <v>197</v>
      </c>
      <c r="AK22" t="s">
        <v>197</v>
      </c>
      <c r="AL22" t="s">
        <v>252</v>
      </c>
      <c r="AM22" t="s">
        <v>252</v>
      </c>
      <c r="AN22" t="s">
        <v>89</v>
      </c>
      <c r="AO22" t="s">
        <v>89</v>
      </c>
      <c r="AP22" t="s">
        <v>98</v>
      </c>
      <c r="AQ22" t="s">
        <v>98</v>
      </c>
      <c r="AR22" t="s">
        <v>99</v>
      </c>
      <c r="AS22" t="s">
        <v>99</v>
      </c>
      <c r="AT22" s="4">
        <v>0.04</v>
      </c>
      <c r="AU22" s="4">
        <v>0.06</v>
      </c>
      <c r="AV22" s="4">
        <v>0.1</v>
      </c>
      <c r="AW22" s="4">
        <v>0.52</v>
      </c>
    </row>
    <row r="23" spans="1:49" x14ac:dyDescent="0.2">
      <c r="A23" t="s">
        <v>315</v>
      </c>
      <c r="B23" t="s">
        <v>76</v>
      </c>
      <c r="C23" t="s">
        <v>316</v>
      </c>
      <c r="D23" t="s">
        <v>317</v>
      </c>
      <c r="E23" t="s">
        <v>79</v>
      </c>
      <c r="I23" t="s">
        <v>80</v>
      </c>
      <c r="J23" t="s">
        <v>81</v>
      </c>
      <c r="K23" s="2">
        <v>0.45347222222222222</v>
      </c>
      <c r="L23" t="s">
        <v>318</v>
      </c>
      <c r="M23" t="s">
        <v>260</v>
      </c>
      <c r="N23" t="s">
        <v>112</v>
      </c>
      <c r="O23" t="s">
        <v>85</v>
      </c>
      <c r="P23" t="s">
        <v>319</v>
      </c>
      <c r="Q23" t="s">
        <v>85</v>
      </c>
      <c r="R23" t="s">
        <v>116</v>
      </c>
      <c r="S23" t="s">
        <v>85</v>
      </c>
      <c r="T23">
        <f>-(0.98 %)</f>
        <v>-9.7999999999999997E-3</v>
      </c>
      <c r="U23" t="s">
        <v>89</v>
      </c>
      <c r="V23" t="s">
        <v>320</v>
      </c>
      <c r="W23" t="s">
        <v>85</v>
      </c>
      <c r="X23" t="s">
        <v>319</v>
      </c>
      <c r="Y23" t="s">
        <v>85</v>
      </c>
      <c r="Z23" t="s">
        <v>139</v>
      </c>
      <c r="AA23" t="s">
        <v>85</v>
      </c>
      <c r="AB23" t="s">
        <v>321</v>
      </c>
      <c r="AC23" t="s">
        <v>89</v>
      </c>
      <c r="AD23" t="s">
        <v>93</v>
      </c>
      <c r="AE23" t="s">
        <v>85</v>
      </c>
      <c r="AF23" t="s">
        <v>94</v>
      </c>
      <c r="AG23" t="s">
        <v>85</v>
      </c>
      <c r="AH23" t="s">
        <v>287</v>
      </c>
      <c r="AI23" t="s">
        <v>287</v>
      </c>
      <c r="AJ23" t="s">
        <v>322</v>
      </c>
      <c r="AK23" t="s">
        <v>322</v>
      </c>
      <c r="AL23" t="s">
        <v>116</v>
      </c>
      <c r="AM23" t="s">
        <v>116</v>
      </c>
      <c r="AN23" t="s">
        <v>89</v>
      </c>
      <c r="AO23" t="s">
        <v>89</v>
      </c>
      <c r="AP23" t="s">
        <v>98</v>
      </c>
      <c r="AQ23" t="s">
        <v>98</v>
      </c>
      <c r="AR23" t="s">
        <v>99</v>
      </c>
      <c r="AS23" t="s">
        <v>99</v>
      </c>
      <c r="AT23" s="4">
        <v>0</v>
      </c>
      <c r="AU23" s="4">
        <v>0.01</v>
      </c>
      <c r="AV23" s="4">
        <v>0.03</v>
      </c>
      <c r="AW23" s="4">
        <v>0.1</v>
      </c>
    </row>
    <row r="24" spans="1:49" x14ac:dyDescent="0.2">
      <c r="A24" t="s">
        <v>323</v>
      </c>
      <c r="B24" t="s">
        <v>76</v>
      </c>
      <c r="C24" t="s">
        <v>324</v>
      </c>
      <c r="D24" t="s">
        <v>152</v>
      </c>
      <c r="E24" t="s">
        <v>109</v>
      </c>
      <c r="I24" t="s">
        <v>80</v>
      </c>
      <c r="J24" t="s">
        <v>81</v>
      </c>
      <c r="K24" s="2">
        <v>0.45416666666666666</v>
      </c>
      <c r="L24" t="s">
        <v>325</v>
      </c>
      <c r="M24" t="s">
        <v>104</v>
      </c>
      <c r="N24" t="s">
        <v>326</v>
      </c>
      <c r="O24" t="s">
        <v>85</v>
      </c>
      <c r="P24" t="s">
        <v>115</v>
      </c>
      <c r="Q24" t="s">
        <v>85</v>
      </c>
      <c r="R24" t="s">
        <v>139</v>
      </c>
      <c r="S24" t="s">
        <v>85</v>
      </c>
      <c r="T24" t="s">
        <v>327</v>
      </c>
      <c r="U24" t="s">
        <v>89</v>
      </c>
      <c r="V24" t="s">
        <v>328</v>
      </c>
      <c r="W24" t="s">
        <v>85</v>
      </c>
      <c r="X24" t="s">
        <v>115</v>
      </c>
      <c r="Y24" t="s">
        <v>85</v>
      </c>
      <c r="Z24" t="s">
        <v>139</v>
      </c>
      <c r="AA24" t="s">
        <v>85</v>
      </c>
      <c r="AB24" t="s">
        <v>329</v>
      </c>
      <c r="AC24" t="s">
        <v>89</v>
      </c>
      <c r="AD24" t="s">
        <v>93</v>
      </c>
      <c r="AE24" t="s">
        <v>85</v>
      </c>
      <c r="AF24" t="s">
        <v>124</v>
      </c>
      <c r="AG24" t="s">
        <v>85</v>
      </c>
      <c r="AH24" t="s">
        <v>330</v>
      </c>
      <c r="AI24" t="s">
        <v>330</v>
      </c>
      <c r="AJ24" t="s">
        <v>127</v>
      </c>
      <c r="AK24" t="s">
        <v>127</v>
      </c>
      <c r="AL24" t="s">
        <v>97</v>
      </c>
      <c r="AM24" t="s">
        <v>97</v>
      </c>
      <c r="AN24" t="s">
        <v>89</v>
      </c>
      <c r="AO24" t="s">
        <v>89</v>
      </c>
      <c r="AP24" t="s">
        <v>98</v>
      </c>
      <c r="AQ24" t="s">
        <v>98</v>
      </c>
      <c r="AR24" t="s">
        <v>99</v>
      </c>
      <c r="AS24" t="s">
        <v>99</v>
      </c>
      <c r="AT24" s="4">
        <v>0</v>
      </c>
      <c r="AU24" s="4">
        <v>0</v>
      </c>
      <c r="AV24" s="4">
        <v>0.02</v>
      </c>
      <c r="AW24" s="4">
        <v>0.21</v>
      </c>
    </row>
    <row r="25" spans="1:49" x14ac:dyDescent="0.2">
      <c r="A25" t="s">
        <v>331</v>
      </c>
      <c r="B25" t="s">
        <v>76</v>
      </c>
      <c r="C25" t="s">
        <v>332</v>
      </c>
      <c r="D25" t="s">
        <v>333</v>
      </c>
      <c r="E25" t="s">
        <v>109</v>
      </c>
      <c r="I25" t="s">
        <v>80</v>
      </c>
      <c r="J25" t="s">
        <v>81</v>
      </c>
      <c r="K25" s="2">
        <v>0.45416666666666666</v>
      </c>
      <c r="L25" t="s">
        <v>334</v>
      </c>
      <c r="M25" t="s">
        <v>335</v>
      </c>
      <c r="N25" t="s">
        <v>336</v>
      </c>
      <c r="O25" t="s">
        <v>85</v>
      </c>
      <c r="P25" t="s">
        <v>337</v>
      </c>
      <c r="Q25" t="s">
        <v>85</v>
      </c>
      <c r="R25" t="s">
        <v>97</v>
      </c>
      <c r="S25" t="s">
        <v>85</v>
      </c>
      <c r="T25">
        <f>-(0.89 %)</f>
        <v>-8.8999999999999999E-3</v>
      </c>
      <c r="U25" t="s">
        <v>89</v>
      </c>
      <c r="V25" t="s">
        <v>338</v>
      </c>
      <c r="W25" t="s">
        <v>85</v>
      </c>
      <c r="X25" t="s">
        <v>91</v>
      </c>
      <c r="Y25" t="s">
        <v>85</v>
      </c>
      <c r="Z25" t="s">
        <v>116</v>
      </c>
      <c r="AA25" t="s">
        <v>85</v>
      </c>
      <c r="AB25" t="s">
        <v>339</v>
      </c>
      <c r="AC25" t="s">
        <v>89</v>
      </c>
      <c r="AD25" t="s">
        <v>93</v>
      </c>
      <c r="AE25" t="s">
        <v>85</v>
      </c>
      <c r="AF25" t="s">
        <v>94</v>
      </c>
      <c r="AG25" t="s">
        <v>85</v>
      </c>
      <c r="AH25" t="s">
        <v>340</v>
      </c>
      <c r="AI25" t="s">
        <v>340</v>
      </c>
      <c r="AJ25" t="s">
        <v>96</v>
      </c>
      <c r="AK25" t="s">
        <v>96</v>
      </c>
      <c r="AL25" t="s">
        <v>139</v>
      </c>
      <c r="AM25" t="s">
        <v>139</v>
      </c>
      <c r="AN25" t="s">
        <v>89</v>
      </c>
      <c r="AO25" t="s">
        <v>89</v>
      </c>
      <c r="AP25" t="s">
        <v>98</v>
      </c>
      <c r="AQ25" t="s">
        <v>98</v>
      </c>
      <c r="AR25" t="s">
        <v>99</v>
      </c>
      <c r="AS25" t="s">
        <v>99</v>
      </c>
      <c r="AT25" s="4">
        <v>0</v>
      </c>
      <c r="AU25" s="4">
        <v>0</v>
      </c>
      <c r="AV25" s="4">
        <v>0.02</v>
      </c>
      <c r="AW25" s="4">
        <v>0.12</v>
      </c>
    </row>
    <row r="26" spans="1:49" x14ac:dyDescent="0.2">
      <c r="A26" t="s">
        <v>341</v>
      </c>
      <c r="B26" t="s">
        <v>76</v>
      </c>
      <c r="C26" t="s">
        <v>342</v>
      </c>
      <c r="D26" t="s">
        <v>343</v>
      </c>
      <c r="E26" t="s">
        <v>109</v>
      </c>
      <c r="I26" t="s">
        <v>80</v>
      </c>
      <c r="J26" t="s">
        <v>81</v>
      </c>
      <c r="K26" s="2">
        <v>0.45416666666666666</v>
      </c>
      <c r="L26" t="s">
        <v>344</v>
      </c>
      <c r="M26" t="s">
        <v>104</v>
      </c>
      <c r="N26" t="s">
        <v>112</v>
      </c>
      <c r="O26" t="s">
        <v>85</v>
      </c>
      <c r="P26" t="s">
        <v>179</v>
      </c>
      <c r="Q26" t="s">
        <v>85</v>
      </c>
      <c r="R26" t="s">
        <v>139</v>
      </c>
      <c r="S26" t="s">
        <v>85</v>
      </c>
      <c r="T26">
        <f>-(0.04 %)</f>
        <v>-4.0000000000000002E-4</v>
      </c>
      <c r="U26" t="s">
        <v>89</v>
      </c>
      <c r="V26" t="s">
        <v>345</v>
      </c>
      <c r="W26" t="s">
        <v>346</v>
      </c>
      <c r="X26" t="s">
        <v>179</v>
      </c>
      <c r="Y26" t="s">
        <v>173</v>
      </c>
      <c r="Z26" t="s">
        <v>139</v>
      </c>
      <c r="AA26" t="s">
        <v>347</v>
      </c>
      <c r="AB26">
        <f>-(0.05 %)</f>
        <v>-5.0000000000000001E-4</v>
      </c>
      <c r="AC26" t="s">
        <v>89</v>
      </c>
      <c r="AD26" t="s">
        <v>122</v>
      </c>
      <c r="AE26" t="s">
        <v>85</v>
      </c>
      <c r="AF26" t="s">
        <v>124</v>
      </c>
      <c r="AG26" t="s">
        <v>85</v>
      </c>
      <c r="AH26" t="s">
        <v>161</v>
      </c>
      <c r="AI26" t="s">
        <v>161</v>
      </c>
      <c r="AJ26" t="s">
        <v>179</v>
      </c>
      <c r="AK26" t="s">
        <v>179</v>
      </c>
      <c r="AL26" t="s">
        <v>139</v>
      </c>
      <c r="AM26" t="s">
        <v>139</v>
      </c>
      <c r="AN26" t="s">
        <v>89</v>
      </c>
      <c r="AO26" t="s">
        <v>89</v>
      </c>
      <c r="AP26" t="s">
        <v>98</v>
      </c>
      <c r="AQ26" t="s">
        <v>98</v>
      </c>
      <c r="AR26" t="s">
        <v>99</v>
      </c>
      <c r="AS26" t="s">
        <v>99</v>
      </c>
      <c r="AT26" s="4">
        <v>0</v>
      </c>
      <c r="AU26" s="4">
        <v>0.01</v>
      </c>
      <c r="AV26" s="4">
        <v>0.03</v>
      </c>
      <c r="AW26" s="4">
        <v>0.08</v>
      </c>
    </row>
    <row r="27" spans="1:49" x14ac:dyDescent="0.2">
      <c r="A27" t="s">
        <v>348</v>
      </c>
      <c r="B27" t="s">
        <v>76</v>
      </c>
      <c r="C27" t="s">
        <v>349</v>
      </c>
      <c r="D27" t="s">
        <v>350</v>
      </c>
      <c r="E27" t="s">
        <v>109</v>
      </c>
      <c r="I27" t="s">
        <v>80</v>
      </c>
      <c r="J27" t="s">
        <v>81</v>
      </c>
      <c r="K27" s="2">
        <v>0.45416666666666666</v>
      </c>
      <c r="L27" t="s">
        <v>351</v>
      </c>
      <c r="M27" t="s">
        <v>352</v>
      </c>
      <c r="N27" t="s">
        <v>274</v>
      </c>
      <c r="O27" t="s">
        <v>85</v>
      </c>
      <c r="P27" t="s">
        <v>353</v>
      </c>
      <c r="Q27" t="s">
        <v>85</v>
      </c>
      <c r="R27" t="s">
        <v>97</v>
      </c>
      <c r="S27" t="s">
        <v>85</v>
      </c>
      <c r="T27" t="s">
        <v>354</v>
      </c>
      <c r="U27" t="s">
        <v>89</v>
      </c>
      <c r="V27" t="s">
        <v>355</v>
      </c>
      <c r="W27" t="s">
        <v>356</v>
      </c>
      <c r="X27" t="s">
        <v>357</v>
      </c>
      <c r="Y27" t="s">
        <v>284</v>
      </c>
      <c r="Z27" t="s">
        <v>116</v>
      </c>
      <c r="AA27" t="s">
        <v>252</v>
      </c>
      <c r="AB27" t="s">
        <v>358</v>
      </c>
      <c r="AC27" t="s">
        <v>89</v>
      </c>
      <c r="AD27" t="s">
        <v>93</v>
      </c>
      <c r="AE27" t="s">
        <v>85</v>
      </c>
      <c r="AF27" t="s">
        <v>94</v>
      </c>
      <c r="AG27" t="s">
        <v>85</v>
      </c>
      <c r="AH27" t="s">
        <v>297</v>
      </c>
      <c r="AI27" t="s">
        <v>297</v>
      </c>
      <c r="AJ27" t="s">
        <v>359</v>
      </c>
      <c r="AK27" t="s">
        <v>359</v>
      </c>
      <c r="AL27" t="s">
        <v>116</v>
      </c>
      <c r="AM27" t="s">
        <v>116</v>
      </c>
      <c r="AN27" t="s">
        <v>89</v>
      </c>
      <c r="AO27" t="s">
        <v>89</v>
      </c>
      <c r="AP27" t="s">
        <v>98</v>
      </c>
      <c r="AQ27" t="s">
        <v>98</v>
      </c>
      <c r="AR27" t="s">
        <v>99</v>
      </c>
      <c r="AS27" t="s">
        <v>99</v>
      </c>
      <c r="AT27" s="4">
        <v>0.02</v>
      </c>
      <c r="AU27" s="4">
        <v>0.02</v>
      </c>
      <c r="AV27" s="4">
        <v>0.04</v>
      </c>
      <c r="AW27" s="4">
        <v>0.14000000000000001</v>
      </c>
    </row>
    <row r="28" spans="1:49" x14ac:dyDescent="0.2">
      <c r="A28" t="s">
        <v>360</v>
      </c>
      <c r="B28" t="s">
        <v>76</v>
      </c>
      <c r="C28" t="s">
        <v>361</v>
      </c>
      <c r="D28" t="s">
        <v>362</v>
      </c>
      <c r="E28" t="s">
        <v>109</v>
      </c>
      <c r="I28" t="s">
        <v>80</v>
      </c>
      <c r="J28" t="s">
        <v>81</v>
      </c>
      <c r="K28" s="2">
        <v>0.4548611111111111</v>
      </c>
      <c r="L28" t="s">
        <v>363</v>
      </c>
      <c r="M28" t="s">
        <v>364</v>
      </c>
      <c r="N28" t="s">
        <v>365</v>
      </c>
      <c r="O28" t="s">
        <v>85</v>
      </c>
      <c r="P28" t="s">
        <v>236</v>
      </c>
      <c r="Q28" t="s">
        <v>85</v>
      </c>
      <c r="R28" t="s">
        <v>139</v>
      </c>
      <c r="S28" t="s">
        <v>85</v>
      </c>
      <c r="T28" t="s">
        <v>89</v>
      </c>
      <c r="U28" t="s">
        <v>89</v>
      </c>
      <c r="V28" t="s">
        <v>366</v>
      </c>
      <c r="W28" t="s">
        <v>85</v>
      </c>
      <c r="X28" t="s">
        <v>236</v>
      </c>
      <c r="Y28" t="s">
        <v>85</v>
      </c>
      <c r="Z28" t="s">
        <v>139</v>
      </c>
      <c r="AA28" t="s">
        <v>85</v>
      </c>
      <c r="AB28" t="s">
        <v>89</v>
      </c>
      <c r="AC28" t="s">
        <v>89</v>
      </c>
      <c r="AD28" t="s">
        <v>93</v>
      </c>
      <c r="AE28" t="s">
        <v>85</v>
      </c>
      <c r="AF28" t="s">
        <v>367</v>
      </c>
      <c r="AG28" t="s">
        <v>85</v>
      </c>
      <c r="AH28" t="s">
        <v>368</v>
      </c>
      <c r="AI28" t="s">
        <v>368</v>
      </c>
      <c r="AJ28" t="s">
        <v>173</v>
      </c>
      <c r="AK28" t="s">
        <v>173</v>
      </c>
      <c r="AL28" t="s">
        <v>87</v>
      </c>
      <c r="AM28" t="s">
        <v>87</v>
      </c>
      <c r="AN28" t="s">
        <v>89</v>
      </c>
      <c r="AO28" t="s">
        <v>89</v>
      </c>
      <c r="AP28" t="s">
        <v>98</v>
      </c>
      <c r="AQ28" t="s">
        <v>98</v>
      </c>
      <c r="AR28" t="s">
        <v>99</v>
      </c>
      <c r="AS28" t="s">
        <v>99</v>
      </c>
      <c r="AT28" s="4">
        <v>0</v>
      </c>
      <c r="AU28" s="4">
        <v>0</v>
      </c>
      <c r="AV28" s="4">
        <v>0</v>
      </c>
      <c r="AW28" s="4">
        <v>0.06</v>
      </c>
    </row>
    <row r="29" spans="1:49" x14ac:dyDescent="0.2">
      <c r="A29" t="s">
        <v>369</v>
      </c>
      <c r="B29" t="s">
        <v>76</v>
      </c>
      <c r="C29" t="s">
        <v>370</v>
      </c>
      <c r="D29" t="s">
        <v>371</v>
      </c>
      <c r="E29" t="s">
        <v>109</v>
      </c>
      <c r="I29" t="s">
        <v>80</v>
      </c>
      <c r="J29" t="s">
        <v>81</v>
      </c>
      <c r="K29" s="2">
        <v>0.4548611111111111</v>
      </c>
      <c r="L29" t="s">
        <v>372</v>
      </c>
      <c r="M29" t="s">
        <v>111</v>
      </c>
      <c r="N29" t="s">
        <v>326</v>
      </c>
      <c r="O29" t="s">
        <v>373</v>
      </c>
      <c r="P29" t="s">
        <v>196</v>
      </c>
      <c r="Q29" t="s">
        <v>283</v>
      </c>
      <c r="R29" t="s">
        <v>116</v>
      </c>
      <c r="S29" t="s">
        <v>97</v>
      </c>
      <c r="T29">
        <f>-(0.54 %)</f>
        <v>-5.4000000000000003E-3</v>
      </c>
      <c r="U29" t="s">
        <v>374</v>
      </c>
      <c r="V29" t="s">
        <v>375</v>
      </c>
      <c r="W29" t="s">
        <v>376</v>
      </c>
      <c r="X29" t="s">
        <v>377</v>
      </c>
      <c r="Y29" t="s">
        <v>378</v>
      </c>
      <c r="Z29" t="s">
        <v>116</v>
      </c>
      <c r="AA29" t="s">
        <v>97</v>
      </c>
      <c r="AB29">
        <f>-(0.3 %)</f>
        <v>-3.0000000000000001E-3</v>
      </c>
      <c r="AC29" t="s">
        <v>379</v>
      </c>
      <c r="AD29" t="s">
        <v>93</v>
      </c>
      <c r="AE29" t="s">
        <v>122</v>
      </c>
      <c r="AF29" t="s">
        <v>94</v>
      </c>
      <c r="AG29" t="s">
        <v>254</v>
      </c>
      <c r="AH29" t="s">
        <v>297</v>
      </c>
      <c r="AI29" t="s">
        <v>297</v>
      </c>
      <c r="AJ29" t="s">
        <v>197</v>
      </c>
      <c r="AK29" t="s">
        <v>197</v>
      </c>
      <c r="AL29" t="s">
        <v>116</v>
      </c>
      <c r="AM29" t="s">
        <v>116</v>
      </c>
      <c r="AN29" t="s">
        <v>89</v>
      </c>
      <c r="AO29" t="s">
        <v>89</v>
      </c>
      <c r="AP29" t="s">
        <v>98</v>
      </c>
      <c r="AQ29" t="s">
        <v>98</v>
      </c>
      <c r="AR29" t="s">
        <v>99</v>
      </c>
      <c r="AS29" t="s">
        <v>99</v>
      </c>
      <c r="AT29" s="4">
        <v>0.08</v>
      </c>
      <c r="AU29" s="4">
        <v>0.09</v>
      </c>
      <c r="AV29" s="4">
        <v>0.14000000000000001</v>
      </c>
      <c r="AW29" s="4">
        <v>0.86</v>
      </c>
    </row>
    <row r="30" spans="1:49" x14ac:dyDescent="0.2">
      <c r="A30" t="s">
        <v>380</v>
      </c>
      <c r="B30" t="s">
        <v>76</v>
      </c>
      <c r="C30" t="s">
        <v>381</v>
      </c>
      <c r="D30" t="s">
        <v>382</v>
      </c>
      <c r="E30" t="s">
        <v>79</v>
      </c>
      <c r="I30" t="s">
        <v>80</v>
      </c>
      <c r="J30" t="s">
        <v>81</v>
      </c>
      <c r="K30" s="2">
        <v>0.4548611111111111</v>
      </c>
      <c r="L30" t="s">
        <v>383</v>
      </c>
      <c r="M30" t="s">
        <v>104</v>
      </c>
      <c r="N30" t="s">
        <v>384</v>
      </c>
      <c r="O30" t="s">
        <v>385</v>
      </c>
      <c r="P30" t="s">
        <v>192</v>
      </c>
      <c r="Q30" t="s">
        <v>378</v>
      </c>
      <c r="R30" t="s">
        <v>139</v>
      </c>
      <c r="S30" t="s">
        <v>139</v>
      </c>
      <c r="T30" t="s">
        <v>386</v>
      </c>
      <c r="U30" t="s">
        <v>89</v>
      </c>
      <c r="V30" t="s">
        <v>387</v>
      </c>
      <c r="W30" t="s">
        <v>388</v>
      </c>
      <c r="X30" t="s">
        <v>193</v>
      </c>
      <c r="Y30" t="s">
        <v>202</v>
      </c>
      <c r="Z30" t="s">
        <v>139</v>
      </c>
      <c r="AA30" t="s">
        <v>116</v>
      </c>
      <c r="AB30" t="s">
        <v>339</v>
      </c>
      <c r="AC30">
        <f>-(0.03 %)</f>
        <v>-2.9999999999999997E-4</v>
      </c>
      <c r="AD30" t="s">
        <v>93</v>
      </c>
      <c r="AE30" t="s">
        <v>122</v>
      </c>
      <c r="AF30" t="s">
        <v>94</v>
      </c>
      <c r="AG30" t="s">
        <v>125</v>
      </c>
      <c r="AH30" t="s">
        <v>126</v>
      </c>
      <c r="AI30" t="s">
        <v>126</v>
      </c>
      <c r="AJ30" t="s">
        <v>192</v>
      </c>
      <c r="AK30" t="s">
        <v>192</v>
      </c>
      <c r="AL30" t="s">
        <v>139</v>
      </c>
      <c r="AM30" t="s">
        <v>139</v>
      </c>
      <c r="AN30" t="s">
        <v>89</v>
      </c>
      <c r="AO30" t="s">
        <v>89</v>
      </c>
      <c r="AP30" t="s">
        <v>98</v>
      </c>
      <c r="AQ30" t="s">
        <v>98</v>
      </c>
      <c r="AR30" t="s">
        <v>99</v>
      </c>
      <c r="AS30" t="s">
        <v>99</v>
      </c>
      <c r="AT30" s="4">
        <v>0.03</v>
      </c>
      <c r="AU30" s="4">
        <v>0.06</v>
      </c>
      <c r="AV30" s="4">
        <v>0.11</v>
      </c>
      <c r="AW30" s="4">
        <v>0.48</v>
      </c>
    </row>
    <row r="31" spans="1:49" x14ac:dyDescent="0.2">
      <c r="A31" t="s">
        <v>389</v>
      </c>
      <c r="B31" t="s">
        <v>76</v>
      </c>
      <c r="C31" t="s">
        <v>390</v>
      </c>
      <c r="D31" t="s">
        <v>391</v>
      </c>
      <c r="E31" t="s">
        <v>109</v>
      </c>
      <c r="I31" t="s">
        <v>80</v>
      </c>
      <c r="J31" t="s">
        <v>81</v>
      </c>
      <c r="K31" s="2">
        <v>0.4548611111111111</v>
      </c>
      <c r="L31" t="s">
        <v>392</v>
      </c>
      <c r="M31" t="s">
        <v>352</v>
      </c>
      <c r="N31" t="s">
        <v>393</v>
      </c>
      <c r="O31" t="s">
        <v>85</v>
      </c>
      <c r="P31" t="s">
        <v>353</v>
      </c>
      <c r="Q31" t="s">
        <v>85</v>
      </c>
      <c r="R31" t="s">
        <v>394</v>
      </c>
      <c r="S31" t="s">
        <v>85</v>
      </c>
      <c r="T31" t="s">
        <v>395</v>
      </c>
      <c r="U31" t="s">
        <v>89</v>
      </c>
      <c r="V31" t="s">
        <v>396</v>
      </c>
      <c r="W31" t="s">
        <v>397</v>
      </c>
      <c r="X31" t="s">
        <v>398</v>
      </c>
      <c r="Y31" t="s">
        <v>399</v>
      </c>
      <c r="Z31" t="s">
        <v>263</v>
      </c>
      <c r="AA31" t="s">
        <v>400</v>
      </c>
      <c r="AB31" t="s">
        <v>401</v>
      </c>
      <c r="AC31" t="s">
        <v>402</v>
      </c>
      <c r="AD31" t="s">
        <v>182</v>
      </c>
      <c r="AE31" t="s">
        <v>122</v>
      </c>
      <c r="AF31" t="s">
        <v>85</v>
      </c>
      <c r="AG31" t="s">
        <v>403</v>
      </c>
      <c r="AH31" t="s">
        <v>404</v>
      </c>
      <c r="AI31" t="s">
        <v>404</v>
      </c>
      <c r="AJ31" t="s">
        <v>405</v>
      </c>
      <c r="AK31" t="s">
        <v>405</v>
      </c>
      <c r="AL31" t="s">
        <v>406</v>
      </c>
      <c r="AM31" t="s">
        <v>406</v>
      </c>
      <c r="AN31" t="s">
        <v>89</v>
      </c>
      <c r="AO31" t="s">
        <v>89</v>
      </c>
      <c r="AP31" t="s">
        <v>98</v>
      </c>
      <c r="AQ31" t="s">
        <v>98</v>
      </c>
      <c r="AR31" t="s">
        <v>407</v>
      </c>
      <c r="AS31" t="s">
        <v>407</v>
      </c>
      <c r="AT31" s="4">
        <v>0.04</v>
      </c>
      <c r="AU31" s="4">
        <v>7.0000000000000007E-2</v>
      </c>
      <c r="AV31" s="4">
        <v>0.25</v>
      </c>
      <c r="AW31" s="4">
        <v>0.37</v>
      </c>
    </row>
    <row r="32" spans="1:49" x14ac:dyDescent="0.2">
      <c r="A32" t="s">
        <v>408</v>
      </c>
      <c r="B32" t="s">
        <v>76</v>
      </c>
      <c r="C32" t="s">
        <v>409</v>
      </c>
      <c r="D32" t="s">
        <v>410</v>
      </c>
      <c r="E32" t="s">
        <v>79</v>
      </c>
      <c r="I32" t="s">
        <v>80</v>
      </c>
      <c r="J32" t="s">
        <v>81</v>
      </c>
      <c r="K32" s="2">
        <v>0.45555555555555555</v>
      </c>
      <c r="L32" t="s">
        <v>411</v>
      </c>
      <c r="M32" t="s">
        <v>412</v>
      </c>
      <c r="N32" t="s">
        <v>112</v>
      </c>
      <c r="O32" t="s">
        <v>85</v>
      </c>
      <c r="P32" t="s">
        <v>184</v>
      </c>
      <c r="Q32" t="s">
        <v>85</v>
      </c>
      <c r="R32" t="s">
        <v>87</v>
      </c>
      <c r="S32" t="s">
        <v>85</v>
      </c>
      <c r="T32" t="s">
        <v>413</v>
      </c>
      <c r="U32" t="s">
        <v>89</v>
      </c>
      <c r="V32" t="s">
        <v>414</v>
      </c>
      <c r="W32" t="s">
        <v>234</v>
      </c>
      <c r="X32" t="s">
        <v>184</v>
      </c>
      <c r="Y32" t="s">
        <v>415</v>
      </c>
      <c r="Z32" t="s">
        <v>87</v>
      </c>
      <c r="AA32" t="s">
        <v>139</v>
      </c>
      <c r="AB32">
        <f>-(0.14 %)</f>
        <v>-1.4000000000000002E-3</v>
      </c>
      <c r="AC32">
        <f>-(0.02 %)</f>
        <v>-2.0000000000000001E-4</v>
      </c>
      <c r="AD32" t="s">
        <v>123</v>
      </c>
      <c r="AE32" t="s">
        <v>122</v>
      </c>
      <c r="AF32" t="s">
        <v>147</v>
      </c>
      <c r="AG32" t="s">
        <v>124</v>
      </c>
      <c r="AH32" t="s">
        <v>95</v>
      </c>
      <c r="AI32" t="s">
        <v>95</v>
      </c>
      <c r="AJ32" t="s">
        <v>400</v>
      </c>
      <c r="AK32" t="s">
        <v>400</v>
      </c>
      <c r="AL32" t="s">
        <v>139</v>
      </c>
      <c r="AM32" t="s">
        <v>139</v>
      </c>
      <c r="AN32" t="s">
        <v>89</v>
      </c>
      <c r="AO32" t="s">
        <v>89</v>
      </c>
      <c r="AP32" t="s">
        <v>98</v>
      </c>
      <c r="AQ32" t="s">
        <v>98</v>
      </c>
      <c r="AR32" t="s">
        <v>99</v>
      </c>
      <c r="AS32" t="s">
        <v>99</v>
      </c>
      <c r="AT32" s="4">
        <v>0.04</v>
      </c>
      <c r="AU32" s="4">
        <v>0.06</v>
      </c>
      <c r="AV32" s="4">
        <v>0.1</v>
      </c>
      <c r="AW32" s="4">
        <v>0.4</v>
      </c>
    </row>
    <row r="33" spans="1:49" x14ac:dyDescent="0.2">
      <c r="A33" t="s">
        <v>416</v>
      </c>
      <c r="B33" t="s">
        <v>76</v>
      </c>
      <c r="C33" t="s">
        <v>417</v>
      </c>
      <c r="D33" t="s">
        <v>418</v>
      </c>
      <c r="E33" t="s">
        <v>109</v>
      </c>
      <c r="I33" t="s">
        <v>80</v>
      </c>
      <c r="J33" t="s">
        <v>81</v>
      </c>
      <c r="K33" s="2">
        <v>0.45555555555555555</v>
      </c>
      <c r="L33" t="s">
        <v>419</v>
      </c>
      <c r="M33" t="s">
        <v>104</v>
      </c>
      <c r="N33" t="s">
        <v>112</v>
      </c>
      <c r="O33" t="s">
        <v>85</v>
      </c>
      <c r="P33" t="s">
        <v>251</v>
      </c>
      <c r="Q33" t="s">
        <v>85</v>
      </c>
      <c r="R33" t="s">
        <v>139</v>
      </c>
      <c r="S33" t="s">
        <v>85</v>
      </c>
      <c r="T33">
        <f>-(0.15 %)</f>
        <v>-1.5E-3</v>
      </c>
      <c r="U33" t="s">
        <v>89</v>
      </c>
      <c r="V33" t="s">
        <v>420</v>
      </c>
      <c r="W33" t="s">
        <v>421</v>
      </c>
      <c r="X33" t="s">
        <v>422</v>
      </c>
      <c r="Y33" t="s">
        <v>86</v>
      </c>
      <c r="Z33" t="s">
        <v>139</v>
      </c>
      <c r="AA33" t="s">
        <v>252</v>
      </c>
      <c r="AB33">
        <f>-(0.22 %)</f>
        <v>-2.2000000000000001E-3</v>
      </c>
      <c r="AC33" t="s">
        <v>423</v>
      </c>
      <c r="AD33" t="s">
        <v>122</v>
      </c>
      <c r="AE33" t="s">
        <v>122</v>
      </c>
      <c r="AF33" t="s">
        <v>94</v>
      </c>
      <c r="AG33" t="s">
        <v>403</v>
      </c>
      <c r="AH33" t="s">
        <v>424</v>
      </c>
      <c r="AI33" t="s">
        <v>424</v>
      </c>
      <c r="AJ33" t="s">
        <v>422</v>
      </c>
      <c r="AK33" t="s">
        <v>422</v>
      </c>
      <c r="AL33" t="s">
        <v>139</v>
      </c>
      <c r="AM33" t="s">
        <v>139</v>
      </c>
      <c r="AN33" t="s">
        <v>89</v>
      </c>
      <c r="AO33" t="s">
        <v>89</v>
      </c>
      <c r="AP33" t="s">
        <v>98</v>
      </c>
      <c r="AQ33" t="s">
        <v>98</v>
      </c>
      <c r="AR33" t="s">
        <v>99</v>
      </c>
      <c r="AS33" t="s">
        <v>99</v>
      </c>
      <c r="AT33" s="4">
        <v>0</v>
      </c>
      <c r="AU33" s="4">
        <v>0.01</v>
      </c>
      <c r="AV33" s="4">
        <v>0.03</v>
      </c>
      <c r="AW33" s="4">
        <v>0.15</v>
      </c>
    </row>
    <row r="34" spans="1:49" x14ac:dyDescent="0.2">
      <c r="A34" t="s">
        <v>389</v>
      </c>
      <c r="B34" t="s">
        <v>76</v>
      </c>
      <c r="C34" t="s">
        <v>390</v>
      </c>
      <c r="D34" t="s">
        <v>391</v>
      </c>
      <c r="E34" t="s">
        <v>109</v>
      </c>
      <c r="I34" t="s">
        <v>80</v>
      </c>
      <c r="J34" t="s">
        <v>81</v>
      </c>
      <c r="K34" s="2">
        <v>0.45555555555555555</v>
      </c>
      <c r="L34" t="s">
        <v>425</v>
      </c>
      <c r="M34" t="s">
        <v>352</v>
      </c>
      <c r="N34" t="s">
        <v>112</v>
      </c>
      <c r="O34" t="s">
        <v>85</v>
      </c>
      <c r="P34" t="s">
        <v>353</v>
      </c>
      <c r="Q34" t="s">
        <v>85</v>
      </c>
      <c r="R34" t="s">
        <v>426</v>
      </c>
      <c r="S34" t="s">
        <v>85</v>
      </c>
      <c r="T34" t="s">
        <v>427</v>
      </c>
      <c r="U34" t="s">
        <v>89</v>
      </c>
      <c r="V34" t="s">
        <v>421</v>
      </c>
      <c r="W34" t="s">
        <v>85</v>
      </c>
      <c r="X34" t="s">
        <v>96</v>
      </c>
      <c r="Y34" t="s">
        <v>85</v>
      </c>
      <c r="Z34" t="s">
        <v>428</v>
      </c>
      <c r="AA34" t="s">
        <v>85</v>
      </c>
      <c r="AB34" t="s">
        <v>429</v>
      </c>
      <c r="AC34" t="s">
        <v>89</v>
      </c>
      <c r="AD34" t="s">
        <v>93</v>
      </c>
      <c r="AE34" t="s">
        <v>85</v>
      </c>
      <c r="AF34" t="s">
        <v>94</v>
      </c>
      <c r="AG34" t="s">
        <v>85</v>
      </c>
      <c r="AH34" t="s">
        <v>430</v>
      </c>
      <c r="AI34" t="s">
        <v>430</v>
      </c>
      <c r="AJ34" t="s">
        <v>192</v>
      </c>
      <c r="AK34" t="s">
        <v>192</v>
      </c>
      <c r="AL34" t="s">
        <v>114</v>
      </c>
      <c r="AM34" t="s">
        <v>114</v>
      </c>
      <c r="AN34" t="s">
        <v>89</v>
      </c>
      <c r="AO34" t="s">
        <v>89</v>
      </c>
      <c r="AP34" t="s">
        <v>98</v>
      </c>
      <c r="AQ34" t="s">
        <v>98</v>
      </c>
      <c r="AR34" t="s">
        <v>99</v>
      </c>
      <c r="AS34" t="s">
        <v>99</v>
      </c>
      <c r="AT34" s="4">
        <v>0.04</v>
      </c>
      <c r="AU34" s="4">
        <v>0.06</v>
      </c>
      <c r="AV34" s="4">
        <v>0.1</v>
      </c>
      <c r="AW34" s="4">
        <v>0.34</v>
      </c>
    </row>
    <row r="35" spans="1:49" x14ac:dyDescent="0.2">
      <c r="A35" t="s">
        <v>431</v>
      </c>
      <c r="B35" t="s">
        <v>76</v>
      </c>
      <c r="C35" t="s">
        <v>432</v>
      </c>
      <c r="D35" t="s">
        <v>433</v>
      </c>
      <c r="E35" t="s">
        <v>109</v>
      </c>
      <c r="I35" t="s">
        <v>80</v>
      </c>
      <c r="J35" t="s">
        <v>81</v>
      </c>
      <c r="K35" s="2">
        <v>0.45555555555555555</v>
      </c>
      <c r="L35" t="s">
        <v>434</v>
      </c>
      <c r="M35" t="s">
        <v>246</v>
      </c>
      <c r="N35" t="s">
        <v>274</v>
      </c>
      <c r="O35" t="s">
        <v>85</v>
      </c>
      <c r="P35" t="s">
        <v>426</v>
      </c>
      <c r="Q35" t="s">
        <v>85</v>
      </c>
      <c r="R35" t="s">
        <v>139</v>
      </c>
      <c r="S35" t="s">
        <v>85</v>
      </c>
      <c r="T35" t="s">
        <v>435</v>
      </c>
      <c r="U35" t="s">
        <v>89</v>
      </c>
      <c r="V35" t="s">
        <v>436</v>
      </c>
      <c r="W35" t="s">
        <v>85</v>
      </c>
      <c r="X35" t="s">
        <v>115</v>
      </c>
      <c r="Y35" t="s">
        <v>85</v>
      </c>
      <c r="Z35" t="s">
        <v>139</v>
      </c>
      <c r="AA35" t="s">
        <v>85</v>
      </c>
      <c r="AB35" t="s">
        <v>437</v>
      </c>
      <c r="AC35" t="s">
        <v>89</v>
      </c>
      <c r="AD35" t="s">
        <v>123</v>
      </c>
      <c r="AE35" t="s">
        <v>85</v>
      </c>
      <c r="AF35" t="s">
        <v>124</v>
      </c>
      <c r="AG35" t="s">
        <v>85</v>
      </c>
      <c r="AH35" t="s">
        <v>126</v>
      </c>
      <c r="AI35" t="s">
        <v>126</v>
      </c>
      <c r="AJ35" t="s">
        <v>127</v>
      </c>
      <c r="AK35" t="s">
        <v>127</v>
      </c>
      <c r="AL35" t="s">
        <v>139</v>
      </c>
      <c r="AM35" t="s">
        <v>139</v>
      </c>
      <c r="AN35" t="s">
        <v>89</v>
      </c>
      <c r="AO35" t="s">
        <v>89</v>
      </c>
      <c r="AP35" t="s">
        <v>98</v>
      </c>
      <c r="AQ35" t="s">
        <v>98</v>
      </c>
      <c r="AR35" t="s">
        <v>99</v>
      </c>
      <c r="AS35" t="s">
        <v>99</v>
      </c>
      <c r="AT35" s="4">
        <v>0.01</v>
      </c>
      <c r="AU35" s="4">
        <v>0.03</v>
      </c>
      <c r="AV35" s="4">
        <v>0.08</v>
      </c>
      <c r="AW35" s="4">
        <v>0.26</v>
      </c>
    </row>
    <row r="36" spans="1:49" x14ac:dyDescent="0.2">
      <c r="A36" t="s">
        <v>438</v>
      </c>
      <c r="B36" t="s">
        <v>76</v>
      </c>
      <c r="C36" t="s">
        <v>439</v>
      </c>
      <c r="D36" t="s">
        <v>440</v>
      </c>
      <c r="E36" t="s">
        <v>109</v>
      </c>
      <c r="I36" t="s">
        <v>80</v>
      </c>
      <c r="J36" t="s">
        <v>81</v>
      </c>
      <c r="K36" s="2">
        <v>0.45555555555555555</v>
      </c>
      <c r="L36" t="s">
        <v>441</v>
      </c>
      <c r="M36" t="s">
        <v>442</v>
      </c>
      <c r="N36" t="s">
        <v>247</v>
      </c>
      <c r="O36" t="s">
        <v>85</v>
      </c>
      <c r="P36" t="s">
        <v>284</v>
      </c>
      <c r="Q36" t="s">
        <v>85</v>
      </c>
      <c r="R36" t="s">
        <v>139</v>
      </c>
      <c r="S36" t="s">
        <v>85</v>
      </c>
      <c r="T36" t="s">
        <v>443</v>
      </c>
      <c r="U36" t="s">
        <v>89</v>
      </c>
      <c r="V36" t="s">
        <v>177</v>
      </c>
      <c r="W36" t="s">
        <v>85</v>
      </c>
      <c r="X36" t="s">
        <v>284</v>
      </c>
      <c r="Y36" t="s">
        <v>85</v>
      </c>
      <c r="Z36" t="s">
        <v>139</v>
      </c>
      <c r="AA36" t="s">
        <v>85</v>
      </c>
      <c r="AB36" t="s">
        <v>444</v>
      </c>
      <c r="AC36" t="s">
        <v>89</v>
      </c>
      <c r="AD36" t="s">
        <v>93</v>
      </c>
      <c r="AE36" t="s">
        <v>85</v>
      </c>
      <c r="AF36" t="s">
        <v>124</v>
      </c>
      <c r="AG36" t="s">
        <v>85</v>
      </c>
      <c r="AH36" t="s">
        <v>84</v>
      </c>
      <c r="AI36" t="s">
        <v>84</v>
      </c>
      <c r="AJ36" t="s">
        <v>159</v>
      </c>
      <c r="AK36" t="s">
        <v>159</v>
      </c>
      <c r="AL36" t="s">
        <v>139</v>
      </c>
      <c r="AM36" t="s">
        <v>139</v>
      </c>
      <c r="AN36" t="s">
        <v>89</v>
      </c>
      <c r="AO36" t="s">
        <v>89</v>
      </c>
      <c r="AP36" t="s">
        <v>98</v>
      </c>
      <c r="AQ36" t="s">
        <v>98</v>
      </c>
      <c r="AR36" t="s">
        <v>99</v>
      </c>
      <c r="AS36" t="s">
        <v>99</v>
      </c>
      <c r="AT36" s="4">
        <v>0</v>
      </c>
      <c r="AU36" s="4">
        <v>0.01</v>
      </c>
      <c r="AV36" s="4">
        <v>0.03</v>
      </c>
      <c r="AW36" s="4">
        <v>0.08</v>
      </c>
    </row>
    <row r="37" spans="1:49" x14ac:dyDescent="0.2">
      <c r="A37" t="s">
        <v>445</v>
      </c>
      <c r="B37" t="s">
        <v>76</v>
      </c>
      <c r="C37" t="s">
        <v>446</v>
      </c>
      <c r="D37" t="s">
        <v>447</v>
      </c>
      <c r="E37" t="s">
        <v>109</v>
      </c>
      <c r="I37" t="s">
        <v>80</v>
      </c>
      <c r="J37" t="s">
        <v>81</v>
      </c>
      <c r="K37" s="2">
        <v>0.45555555555555555</v>
      </c>
      <c r="L37" t="s">
        <v>448</v>
      </c>
      <c r="M37" t="s">
        <v>449</v>
      </c>
      <c r="N37" t="s">
        <v>450</v>
      </c>
      <c r="O37" t="s">
        <v>85</v>
      </c>
      <c r="P37" t="s">
        <v>173</v>
      </c>
      <c r="Q37" t="s">
        <v>85</v>
      </c>
      <c r="R37" t="s">
        <v>174</v>
      </c>
      <c r="S37" t="s">
        <v>85</v>
      </c>
      <c r="T37">
        <f>-(0.03 %)</f>
        <v>-2.9999999999999997E-4</v>
      </c>
      <c r="U37" t="s">
        <v>89</v>
      </c>
      <c r="V37" t="s">
        <v>451</v>
      </c>
      <c r="W37" t="s">
        <v>85</v>
      </c>
      <c r="X37" t="s">
        <v>179</v>
      </c>
      <c r="Y37" t="s">
        <v>85</v>
      </c>
      <c r="Z37" t="s">
        <v>174</v>
      </c>
      <c r="AA37" t="s">
        <v>85</v>
      </c>
      <c r="AB37">
        <f>-(0.02 %)</f>
        <v>-2.0000000000000001E-4</v>
      </c>
      <c r="AC37" t="s">
        <v>89</v>
      </c>
      <c r="AD37" t="s">
        <v>93</v>
      </c>
      <c r="AE37" t="s">
        <v>85</v>
      </c>
      <c r="AF37" t="s">
        <v>94</v>
      </c>
      <c r="AG37" t="s">
        <v>85</v>
      </c>
      <c r="AH37" t="s">
        <v>452</v>
      </c>
      <c r="AI37" t="s">
        <v>452</v>
      </c>
      <c r="AJ37" t="s">
        <v>96</v>
      </c>
      <c r="AK37" t="s">
        <v>96</v>
      </c>
      <c r="AL37" t="s">
        <v>252</v>
      </c>
      <c r="AM37" t="s">
        <v>252</v>
      </c>
      <c r="AN37" t="s">
        <v>89</v>
      </c>
      <c r="AO37" t="s">
        <v>89</v>
      </c>
      <c r="AP37" t="s">
        <v>98</v>
      </c>
      <c r="AQ37" t="s">
        <v>98</v>
      </c>
      <c r="AR37" t="s">
        <v>99</v>
      </c>
      <c r="AS37" t="s">
        <v>99</v>
      </c>
      <c r="AT37" s="4">
        <v>0.03</v>
      </c>
      <c r="AU37" s="4">
        <v>0.04</v>
      </c>
      <c r="AV37" s="4">
        <v>0.06</v>
      </c>
      <c r="AW37" s="4">
        <v>0.27</v>
      </c>
    </row>
    <row r="38" spans="1:49" x14ac:dyDescent="0.2">
      <c r="A38" t="s">
        <v>453</v>
      </c>
      <c r="B38" t="s">
        <v>76</v>
      </c>
      <c r="C38" t="s">
        <v>454</v>
      </c>
      <c r="D38" t="s">
        <v>455</v>
      </c>
      <c r="E38" t="s">
        <v>109</v>
      </c>
      <c r="I38" t="s">
        <v>80</v>
      </c>
      <c r="J38" t="s">
        <v>81</v>
      </c>
      <c r="K38" s="2">
        <v>0.45624999999999999</v>
      </c>
      <c r="L38" t="s">
        <v>456</v>
      </c>
      <c r="M38" t="s">
        <v>104</v>
      </c>
      <c r="N38" t="s">
        <v>274</v>
      </c>
      <c r="O38" t="s">
        <v>85</v>
      </c>
      <c r="P38" t="s">
        <v>457</v>
      </c>
      <c r="Q38" t="s">
        <v>85</v>
      </c>
      <c r="R38" t="s">
        <v>97</v>
      </c>
      <c r="S38" t="s">
        <v>85</v>
      </c>
      <c r="T38" t="s">
        <v>458</v>
      </c>
      <c r="U38" t="s">
        <v>89</v>
      </c>
      <c r="V38" t="s">
        <v>459</v>
      </c>
      <c r="W38" t="s">
        <v>460</v>
      </c>
      <c r="X38" t="s">
        <v>457</v>
      </c>
      <c r="Y38" t="s">
        <v>461</v>
      </c>
      <c r="Z38" t="s">
        <v>97</v>
      </c>
      <c r="AA38" t="s">
        <v>462</v>
      </c>
      <c r="AB38" t="s">
        <v>463</v>
      </c>
      <c r="AC38" t="s">
        <v>89</v>
      </c>
      <c r="AD38" t="s">
        <v>93</v>
      </c>
      <c r="AE38" t="s">
        <v>85</v>
      </c>
      <c r="AF38" t="s">
        <v>94</v>
      </c>
      <c r="AG38" t="s">
        <v>85</v>
      </c>
      <c r="AH38" t="s">
        <v>464</v>
      </c>
      <c r="AI38" t="s">
        <v>464</v>
      </c>
      <c r="AJ38" t="s">
        <v>465</v>
      </c>
      <c r="AK38" t="s">
        <v>465</v>
      </c>
      <c r="AL38" t="s">
        <v>116</v>
      </c>
      <c r="AM38" t="s">
        <v>116</v>
      </c>
      <c r="AN38" t="s">
        <v>89</v>
      </c>
      <c r="AO38" t="s">
        <v>89</v>
      </c>
      <c r="AP38" t="s">
        <v>98</v>
      </c>
      <c r="AQ38" t="s">
        <v>98</v>
      </c>
      <c r="AR38" t="s">
        <v>99</v>
      </c>
      <c r="AS38" t="s">
        <v>99</v>
      </c>
      <c r="AT38" s="4">
        <v>0.05</v>
      </c>
      <c r="AU38" s="4">
        <v>7.0000000000000007E-2</v>
      </c>
      <c r="AV38" s="4">
        <v>0.12</v>
      </c>
      <c r="AW38" s="4">
        <v>0.35</v>
      </c>
    </row>
    <row r="39" spans="1:49" x14ac:dyDescent="0.2">
      <c r="A39" t="s">
        <v>466</v>
      </c>
      <c r="B39" t="s">
        <v>76</v>
      </c>
      <c r="C39" t="s">
        <v>467</v>
      </c>
      <c r="D39" t="s">
        <v>468</v>
      </c>
      <c r="E39" t="s">
        <v>109</v>
      </c>
      <c r="I39" t="s">
        <v>80</v>
      </c>
      <c r="J39" t="s">
        <v>81</v>
      </c>
      <c r="K39" s="2">
        <v>0.45624999999999999</v>
      </c>
      <c r="L39" t="s">
        <v>469</v>
      </c>
      <c r="M39" t="s">
        <v>246</v>
      </c>
      <c r="N39" t="s">
        <v>112</v>
      </c>
      <c r="O39" t="s">
        <v>470</v>
      </c>
      <c r="P39" t="s">
        <v>471</v>
      </c>
      <c r="Q39" t="s">
        <v>276</v>
      </c>
      <c r="R39" t="s">
        <v>139</v>
      </c>
      <c r="S39" t="s">
        <v>319</v>
      </c>
      <c r="T39">
        <f>-(0.12 %)</f>
        <v>-1.1999999999999999E-3</v>
      </c>
      <c r="U39" t="s">
        <v>89</v>
      </c>
      <c r="V39" t="s">
        <v>472</v>
      </c>
      <c r="W39" t="s">
        <v>85</v>
      </c>
      <c r="X39" t="s">
        <v>471</v>
      </c>
      <c r="Y39" t="s">
        <v>85</v>
      </c>
      <c r="Z39" t="s">
        <v>139</v>
      </c>
      <c r="AA39" t="s">
        <v>85</v>
      </c>
      <c r="AB39">
        <f>-(0.08 %)</f>
        <v>-8.0000000000000004E-4</v>
      </c>
      <c r="AC39" t="s">
        <v>89</v>
      </c>
      <c r="AD39" t="s">
        <v>93</v>
      </c>
      <c r="AE39" t="s">
        <v>85</v>
      </c>
      <c r="AF39" t="s">
        <v>94</v>
      </c>
      <c r="AG39" t="s">
        <v>85</v>
      </c>
      <c r="AH39" t="s">
        <v>340</v>
      </c>
      <c r="AI39" t="s">
        <v>340</v>
      </c>
      <c r="AJ39" t="s">
        <v>179</v>
      </c>
      <c r="AK39" t="s">
        <v>179</v>
      </c>
      <c r="AL39" t="s">
        <v>139</v>
      </c>
      <c r="AM39" t="s">
        <v>139</v>
      </c>
      <c r="AN39" t="s">
        <v>89</v>
      </c>
      <c r="AO39" t="s">
        <v>89</v>
      </c>
      <c r="AP39" t="s">
        <v>98</v>
      </c>
      <c r="AQ39" t="s">
        <v>98</v>
      </c>
      <c r="AR39" t="s">
        <v>99</v>
      </c>
      <c r="AS39" t="s">
        <v>99</v>
      </c>
      <c r="AT39" s="4">
        <v>0</v>
      </c>
      <c r="AU39" s="4">
        <v>0.01</v>
      </c>
      <c r="AV39" s="4">
        <v>0.02</v>
      </c>
      <c r="AW39" s="4">
        <v>0.21</v>
      </c>
    </row>
    <row r="40" spans="1:49" x14ac:dyDescent="0.2">
      <c r="A40" t="s">
        <v>473</v>
      </c>
      <c r="B40" t="s">
        <v>76</v>
      </c>
      <c r="C40" t="s">
        <v>474</v>
      </c>
      <c r="D40" t="s">
        <v>475</v>
      </c>
      <c r="E40" t="s">
        <v>79</v>
      </c>
      <c r="I40" t="s">
        <v>80</v>
      </c>
      <c r="J40" t="s">
        <v>81</v>
      </c>
      <c r="K40" s="2">
        <v>0.45624999999999999</v>
      </c>
      <c r="L40" t="s">
        <v>476</v>
      </c>
      <c r="M40" t="s">
        <v>104</v>
      </c>
      <c r="N40" t="s">
        <v>112</v>
      </c>
      <c r="O40" t="s">
        <v>85</v>
      </c>
      <c r="P40" t="s">
        <v>185</v>
      </c>
      <c r="Q40" t="s">
        <v>85</v>
      </c>
      <c r="R40" t="s">
        <v>87</v>
      </c>
      <c r="S40" t="s">
        <v>85</v>
      </c>
      <c r="T40" t="s">
        <v>477</v>
      </c>
      <c r="U40" t="s">
        <v>89</v>
      </c>
      <c r="V40" t="s">
        <v>478</v>
      </c>
      <c r="W40" t="s">
        <v>218</v>
      </c>
      <c r="X40" t="s">
        <v>185</v>
      </c>
      <c r="Y40" t="s">
        <v>251</v>
      </c>
      <c r="Z40" t="s">
        <v>87</v>
      </c>
      <c r="AA40" t="s">
        <v>139</v>
      </c>
      <c r="AB40" t="s">
        <v>479</v>
      </c>
      <c r="AC40" t="s">
        <v>480</v>
      </c>
      <c r="AD40" t="s">
        <v>93</v>
      </c>
      <c r="AE40" t="s">
        <v>85</v>
      </c>
      <c r="AF40" t="s">
        <v>94</v>
      </c>
      <c r="AG40" t="s">
        <v>94</v>
      </c>
      <c r="AH40" t="s">
        <v>287</v>
      </c>
      <c r="AI40" t="s">
        <v>287</v>
      </c>
      <c r="AJ40" t="s">
        <v>481</v>
      </c>
      <c r="AK40" t="s">
        <v>481</v>
      </c>
      <c r="AL40" t="s">
        <v>139</v>
      </c>
      <c r="AM40" t="s">
        <v>139</v>
      </c>
      <c r="AN40" t="s">
        <v>89</v>
      </c>
      <c r="AO40" t="s">
        <v>89</v>
      </c>
      <c r="AP40" t="s">
        <v>98</v>
      </c>
      <c r="AQ40" t="s">
        <v>98</v>
      </c>
      <c r="AR40" t="s">
        <v>99</v>
      </c>
      <c r="AS40" t="s">
        <v>99</v>
      </c>
      <c r="AT40" s="4">
        <v>0.01</v>
      </c>
      <c r="AU40" s="4">
        <v>0.01</v>
      </c>
      <c r="AV40" s="4">
        <v>0.02</v>
      </c>
      <c r="AW40" s="4">
        <v>0.35</v>
      </c>
    </row>
    <row r="41" spans="1:49" x14ac:dyDescent="0.2">
      <c r="A41" t="s">
        <v>482</v>
      </c>
      <c r="B41" t="s">
        <v>483</v>
      </c>
      <c r="C41" t="s">
        <v>484</v>
      </c>
      <c r="D41" t="s">
        <v>485</v>
      </c>
      <c r="E41" t="s">
        <v>109</v>
      </c>
      <c r="I41" t="s">
        <v>80</v>
      </c>
      <c r="J41" t="s">
        <v>81</v>
      </c>
      <c r="K41" s="2">
        <v>0.45624999999999999</v>
      </c>
      <c r="L41" t="s">
        <v>486</v>
      </c>
      <c r="M41" t="s">
        <v>246</v>
      </c>
      <c r="N41" t="s">
        <v>336</v>
      </c>
      <c r="O41" t="s">
        <v>85</v>
      </c>
      <c r="P41" t="s">
        <v>487</v>
      </c>
      <c r="Q41" t="s">
        <v>85</v>
      </c>
      <c r="R41" t="s">
        <v>97</v>
      </c>
      <c r="S41" t="s">
        <v>85</v>
      </c>
      <c r="T41" t="s">
        <v>488</v>
      </c>
      <c r="U41" t="s">
        <v>89</v>
      </c>
      <c r="V41" t="s">
        <v>489</v>
      </c>
      <c r="W41" t="s">
        <v>85</v>
      </c>
      <c r="X41" t="s">
        <v>490</v>
      </c>
      <c r="Y41" t="s">
        <v>85</v>
      </c>
      <c r="Z41" t="s">
        <v>97</v>
      </c>
      <c r="AA41" t="s">
        <v>85</v>
      </c>
      <c r="AB41" t="s">
        <v>491</v>
      </c>
      <c r="AC41" t="s">
        <v>89</v>
      </c>
      <c r="AD41" t="s">
        <v>93</v>
      </c>
      <c r="AE41" t="s">
        <v>85</v>
      </c>
      <c r="AF41" t="s">
        <v>94</v>
      </c>
      <c r="AG41" t="s">
        <v>85</v>
      </c>
      <c r="AH41" t="s">
        <v>492</v>
      </c>
      <c r="AI41" t="s">
        <v>492</v>
      </c>
      <c r="AJ41" t="s">
        <v>405</v>
      </c>
      <c r="AK41" t="s">
        <v>405</v>
      </c>
      <c r="AL41" t="s">
        <v>319</v>
      </c>
      <c r="AM41" t="s">
        <v>319</v>
      </c>
      <c r="AN41" t="s">
        <v>89</v>
      </c>
      <c r="AO41" t="s">
        <v>89</v>
      </c>
      <c r="AP41" t="s">
        <v>98</v>
      </c>
      <c r="AQ41" t="s">
        <v>98</v>
      </c>
      <c r="AR41" t="s">
        <v>99</v>
      </c>
      <c r="AS41" t="s">
        <v>99</v>
      </c>
      <c r="AT41" s="4">
        <v>0</v>
      </c>
      <c r="AU41" s="4">
        <v>0.01</v>
      </c>
      <c r="AV41" s="4">
        <v>0.04</v>
      </c>
      <c r="AW41" s="4">
        <v>0.22</v>
      </c>
    </row>
    <row r="42" spans="1:49" x14ac:dyDescent="0.2">
      <c r="A42" t="s">
        <v>493</v>
      </c>
      <c r="B42" t="s">
        <v>76</v>
      </c>
      <c r="C42" t="s">
        <v>494</v>
      </c>
      <c r="D42" t="s">
        <v>495</v>
      </c>
      <c r="E42" t="s">
        <v>79</v>
      </c>
      <c r="I42" t="s">
        <v>80</v>
      </c>
      <c r="J42" t="s">
        <v>81</v>
      </c>
      <c r="K42" s="2">
        <v>0.45624999999999999</v>
      </c>
      <c r="L42" t="s">
        <v>496</v>
      </c>
      <c r="M42" t="s">
        <v>497</v>
      </c>
      <c r="N42" t="s">
        <v>393</v>
      </c>
      <c r="O42" t="s">
        <v>498</v>
      </c>
      <c r="P42" t="s">
        <v>180</v>
      </c>
      <c r="Q42" t="s">
        <v>114</v>
      </c>
      <c r="R42" t="s">
        <v>87</v>
      </c>
      <c r="S42" t="s">
        <v>87</v>
      </c>
      <c r="T42">
        <f>-(0.02 %)</f>
        <v>-2.0000000000000001E-4</v>
      </c>
      <c r="U42" t="s">
        <v>89</v>
      </c>
      <c r="V42" t="s">
        <v>499</v>
      </c>
      <c r="W42" t="s">
        <v>500</v>
      </c>
      <c r="X42" t="s">
        <v>180</v>
      </c>
      <c r="Y42" t="s">
        <v>224</v>
      </c>
      <c r="Z42" t="s">
        <v>87</v>
      </c>
      <c r="AA42" t="s">
        <v>139</v>
      </c>
      <c r="AB42">
        <f>-(0.01 %)</f>
        <v>-1E-4</v>
      </c>
      <c r="AC42">
        <f>-(0.03 %)</f>
        <v>-2.9999999999999997E-4</v>
      </c>
      <c r="AD42" t="s">
        <v>123</v>
      </c>
      <c r="AE42" t="s">
        <v>122</v>
      </c>
      <c r="AF42" t="s">
        <v>124</v>
      </c>
      <c r="AG42" t="s">
        <v>296</v>
      </c>
      <c r="AH42" t="s">
        <v>464</v>
      </c>
      <c r="AI42" t="s">
        <v>464</v>
      </c>
      <c r="AJ42" t="s">
        <v>501</v>
      </c>
      <c r="AK42" t="s">
        <v>501</v>
      </c>
      <c r="AL42" t="s">
        <v>87</v>
      </c>
      <c r="AM42" t="s">
        <v>87</v>
      </c>
      <c r="AN42" t="s">
        <v>89</v>
      </c>
      <c r="AO42" t="s">
        <v>89</v>
      </c>
      <c r="AP42" t="s">
        <v>98</v>
      </c>
      <c r="AQ42" t="s">
        <v>98</v>
      </c>
      <c r="AR42" t="s">
        <v>99</v>
      </c>
      <c r="AS42" t="s">
        <v>99</v>
      </c>
      <c r="AT42" s="4">
        <v>0.01</v>
      </c>
      <c r="AU42" s="4">
        <v>0.01</v>
      </c>
      <c r="AV42" s="4">
        <v>0.02</v>
      </c>
      <c r="AW42" s="4">
        <v>0.28999999999999998</v>
      </c>
    </row>
    <row r="43" spans="1:49" x14ac:dyDescent="0.2">
      <c r="A43" t="s">
        <v>502</v>
      </c>
      <c r="B43" t="s">
        <v>76</v>
      </c>
      <c r="C43" t="s">
        <v>503</v>
      </c>
      <c r="D43" t="s">
        <v>504</v>
      </c>
      <c r="E43" t="s">
        <v>109</v>
      </c>
      <c r="I43" t="s">
        <v>80</v>
      </c>
      <c r="J43" t="s">
        <v>81</v>
      </c>
      <c r="K43" s="2">
        <v>0.45624999999999999</v>
      </c>
      <c r="L43" t="s">
        <v>505</v>
      </c>
      <c r="M43" t="s">
        <v>352</v>
      </c>
      <c r="N43" t="s">
        <v>112</v>
      </c>
      <c r="O43" t="s">
        <v>85</v>
      </c>
      <c r="P43" t="s">
        <v>179</v>
      </c>
      <c r="Q43" t="s">
        <v>85</v>
      </c>
      <c r="R43" t="s">
        <v>311</v>
      </c>
      <c r="S43" t="s">
        <v>85</v>
      </c>
      <c r="T43" t="s">
        <v>506</v>
      </c>
      <c r="U43" t="s">
        <v>89</v>
      </c>
      <c r="V43" t="s">
        <v>507</v>
      </c>
      <c r="W43" t="s">
        <v>508</v>
      </c>
      <c r="X43" t="s">
        <v>248</v>
      </c>
      <c r="Y43" t="s">
        <v>235</v>
      </c>
      <c r="Z43" t="s">
        <v>252</v>
      </c>
      <c r="AA43" t="s">
        <v>509</v>
      </c>
      <c r="AB43" t="s">
        <v>510</v>
      </c>
      <c r="AC43" t="s">
        <v>89</v>
      </c>
      <c r="AD43" t="s">
        <v>122</v>
      </c>
      <c r="AE43" t="s">
        <v>85</v>
      </c>
      <c r="AF43" t="s">
        <v>94</v>
      </c>
      <c r="AG43" t="s">
        <v>85</v>
      </c>
      <c r="AH43" t="s">
        <v>511</v>
      </c>
      <c r="AI43" t="s">
        <v>511</v>
      </c>
      <c r="AJ43" t="s">
        <v>465</v>
      </c>
      <c r="AK43" t="s">
        <v>465</v>
      </c>
      <c r="AL43" t="s">
        <v>252</v>
      </c>
      <c r="AM43" t="s">
        <v>252</v>
      </c>
      <c r="AN43" t="s">
        <v>89</v>
      </c>
      <c r="AO43" t="s">
        <v>89</v>
      </c>
      <c r="AP43" t="s">
        <v>98</v>
      </c>
      <c r="AQ43" t="s">
        <v>98</v>
      </c>
      <c r="AR43" t="s">
        <v>99</v>
      </c>
      <c r="AS43" t="s">
        <v>99</v>
      </c>
      <c r="AT43" s="4">
        <v>0.01</v>
      </c>
      <c r="AU43" s="4">
        <v>0.01</v>
      </c>
      <c r="AV43" s="4">
        <v>0.03</v>
      </c>
      <c r="AW43" s="4">
        <v>0.15</v>
      </c>
    </row>
    <row r="44" spans="1:49" x14ac:dyDescent="0.2">
      <c r="A44" t="s">
        <v>512</v>
      </c>
      <c r="B44" t="s">
        <v>76</v>
      </c>
      <c r="C44" t="s">
        <v>513</v>
      </c>
      <c r="D44" t="s">
        <v>514</v>
      </c>
      <c r="E44" t="s">
        <v>109</v>
      </c>
      <c r="I44" t="s">
        <v>80</v>
      </c>
      <c r="J44" t="s">
        <v>81</v>
      </c>
      <c r="K44" s="2">
        <v>0.45624999999999999</v>
      </c>
      <c r="L44" t="s">
        <v>515</v>
      </c>
      <c r="M44" t="s">
        <v>104</v>
      </c>
      <c r="N44" t="s">
        <v>274</v>
      </c>
      <c r="O44" t="s">
        <v>85</v>
      </c>
      <c r="P44" t="s">
        <v>96</v>
      </c>
      <c r="Q44" t="s">
        <v>85</v>
      </c>
      <c r="R44" t="s">
        <v>139</v>
      </c>
      <c r="S44" t="s">
        <v>85</v>
      </c>
      <c r="T44" t="s">
        <v>516</v>
      </c>
      <c r="U44" t="s">
        <v>89</v>
      </c>
      <c r="V44" t="s">
        <v>517</v>
      </c>
      <c r="W44" t="s">
        <v>85</v>
      </c>
      <c r="X44" t="s">
        <v>236</v>
      </c>
      <c r="Y44" t="s">
        <v>85</v>
      </c>
      <c r="Z44" t="s">
        <v>139</v>
      </c>
      <c r="AA44" t="s">
        <v>85</v>
      </c>
      <c r="AB44" t="s">
        <v>518</v>
      </c>
      <c r="AC44" t="s">
        <v>89</v>
      </c>
      <c r="AD44" t="s">
        <v>93</v>
      </c>
      <c r="AE44" t="s">
        <v>85</v>
      </c>
      <c r="AF44" t="s">
        <v>94</v>
      </c>
      <c r="AG44" t="s">
        <v>85</v>
      </c>
      <c r="AH44" t="s">
        <v>126</v>
      </c>
      <c r="AI44" t="s">
        <v>126</v>
      </c>
      <c r="AJ44" t="s">
        <v>236</v>
      </c>
      <c r="AK44" t="s">
        <v>236</v>
      </c>
      <c r="AL44" t="s">
        <v>139</v>
      </c>
      <c r="AM44" t="s">
        <v>139</v>
      </c>
      <c r="AN44" t="s">
        <v>89</v>
      </c>
      <c r="AO44" t="s">
        <v>89</v>
      </c>
      <c r="AP44" t="s">
        <v>98</v>
      </c>
      <c r="AQ44" t="s">
        <v>98</v>
      </c>
      <c r="AR44" t="s">
        <v>99</v>
      </c>
      <c r="AS44" t="s">
        <v>99</v>
      </c>
      <c r="AT44" s="4">
        <v>0</v>
      </c>
      <c r="AU44" s="4">
        <v>0.01</v>
      </c>
      <c r="AV44" s="4">
        <v>0.03</v>
      </c>
      <c r="AW44" s="4">
        <v>0.23</v>
      </c>
    </row>
    <row r="45" spans="1:49" x14ac:dyDescent="0.2">
      <c r="A45" t="s">
        <v>519</v>
      </c>
      <c r="B45" t="s">
        <v>76</v>
      </c>
      <c r="C45" t="s">
        <v>520</v>
      </c>
      <c r="D45" t="s">
        <v>521</v>
      </c>
      <c r="E45" t="s">
        <v>79</v>
      </c>
      <c r="I45" t="s">
        <v>80</v>
      </c>
      <c r="J45" t="s">
        <v>81</v>
      </c>
      <c r="K45" s="2">
        <v>0.45624999999999999</v>
      </c>
      <c r="L45" t="s">
        <v>522</v>
      </c>
      <c r="M45" t="s">
        <v>364</v>
      </c>
      <c r="N45" t="s">
        <v>247</v>
      </c>
      <c r="O45" t="s">
        <v>85</v>
      </c>
      <c r="P45" t="s">
        <v>224</v>
      </c>
      <c r="Q45" t="s">
        <v>85</v>
      </c>
      <c r="R45" t="s">
        <v>139</v>
      </c>
      <c r="S45" t="s">
        <v>85</v>
      </c>
      <c r="T45" t="s">
        <v>523</v>
      </c>
      <c r="U45" t="s">
        <v>89</v>
      </c>
      <c r="V45" t="s">
        <v>524</v>
      </c>
      <c r="W45" t="s">
        <v>85</v>
      </c>
      <c r="X45" t="s">
        <v>220</v>
      </c>
      <c r="Y45" t="s">
        <v>85</v>
      </c>
      <c r="Z45" t="s">
        <v>139</v>
      </c>
      <c r="AA45" t="s">
        <v>85</v>
      </c>
      <c r="AB45" t="s">
        <v>525</v>
      </c>
      <c r="AC45" t="s">
        <v>89</v>
      </c>
      <c r="AD45" t="s">
        <v>93</v>
      </c>
      <c r="AE45" t="s">
        <v>85</v>
      </c>
      <c r="AF45" t="s">
        <v>94</v>
      </c>
      <c r="AG45" t="s">
        <v>85</v>
      </c>
      <c r="AH45" t="s">
        <v>217</v>
      </c>
      <c r="AI45" t="s">
        <v>217</v>
      </c>
      <c r="AJ45" t="s">
        <v>220</v>
      </c>
      <c r="AK45" t="s">
        <v>220</v>
      </c>
      <c r="AL45" t="s">
        <v>87</v>
      </c>
      <c r="AM45" t="s">
        <v>87</v>
      </c>
      <c r="AN45" t="s">
        <v>89</v>
      </c>
      <c r="AO45" t="s">
        <v>89</v>
      </c>
      <c r="AP45" t="s">
        <v>98</v>
      </c>
      <c r="AQ45" t="s">
        <v>98</v>
      </c>
      <c r="AR45" t="s">
        <v>99</v>
      </c>
      <c r="AS45" t="s">
        <v>99</v>
      </c>
      <c r="AT45" s="4">
        <v>0.01</v>
      </c>
      <c r="AU45" s="4">
        <v>0.03</v>
      </c>
      <c r="AV45" s="4">
        <v>0.06</v>
      </c>
      <c r="AW45" s="4">
        <v>0.4</v>
      </c>
    </row>
    <row r="46" spans="1:49" x14ac:dyDescent="0.2">
      <c r="A46" t="s">
        <v>526</v>
      </c>
      <c r="B46" t="s">
        <v>76</v>
      </c>
      <c r="C46" t="s">
        <v>527</v>
      </c>
      <c r="D46" t="s">
        <v>528</v>
      </c>
      <c r="E46" t="s">
        <v>109</v>
      </c>
      <c r="I46" t="s">
        <v>80</v>
      </c>
      <c r="J46" t="s">
        <v>81</v>
      </c>
      <c r="K46" s="2">
        <v>0.45624999999999999</v>
      </c>
      <c r="L46" t="s">
        <v>529</v>
      </c>
      <c r="M46" t="s">
        <v>260</v>
      </c>
      <c r="N46" t="s">
        <v>247</v>
      </c>
      <c r="O46" t="s">
        <v>85</v>
      </c>
      <c r="P46" t="s">
        <v>471</v>
      </c>
      <c r="Q46" t="s">
        <v>85</v>
      </c>
      <c r="R46" t="s">
        <v>139</v>
      </c>
      <c r="S46" t="s">
        <v>85</v>
      </c>
      <c r="T46">
        <f>-(0.48 %)</f>
        <v>-4.7999999999999996E-3</v>
      </c>
      <c r="U46" t="s">
        <v>89</v>
      </c>
      <c r="V46" t="s">
        <v>530</v>
      </c>
      <c r="W46" t="s">
        <v>450</v>
      </c>
      <c r="X46" t="s">
        <v>235</v>
      </c>
      <c r="Y46" t="s">
        <v>378</v>
      </c>
      <c r="Z46" t="s">
        <v>139</v>
      </c>
      <c r="AA46" t="s">
        <v>116</v>
      </c>
      <c r="AB46">
        <f>-(0.76 %)</f>
        <v>-7.6E-3</v>
      </c>
      <c r="AC46" t="s">
        <v>531</v>
      </c>
      <c r="AD46" t="s">
        <v>93</v>
      </c>
      <c r="AE46" t="s">
        <v>122</v>
      </c>
      <c r="AF46" t="s">
        <v>94</v>
      </c>
      <c r="AG46" t="s">
        <v>403</v>
      </c>
      <c r="AH46" t="s">
        <v>161</v>
      </c>
      <c r="AI46" t="s">
        <v>161</v>
      </c>
      <c r="AJ46" t="s">
        <v>235</v>
      </c>
      <c r="AK46" t="s">
        <v>235</v>
      </c>
      <c r="AL46" t="s">
        <v>139</v>
      </c>
      <c r="AM46" t="s">
        <v>139</v>
      </c>
      <c r="AN46" t="s">
        <v>89</v>
      </c>
      <c r="AO46" t="s">
        <v>89</v>
      </c>
      <c r="AP46" t="s">
        <v>98</v>
      </c>
      <c r="AQ46" t="s">
        <v>98</v>
      </c>
      <c r="AR46" t="s">
        <v>99</v>
      </c>
      <c r="AS46" t="s">
        <v>99</v>
      </c>
      <c r="AT46" s="4">
        <v>0</v>
      </c>
      <c r="AU46" s="4">
        <v>0.01</v>
      </c>
      <c r="AV46" s="4">
        <v>0.03</v>
      </c>
      <c r="AW46" s="4">
        <v>0.11</v>
      </c>
    </row>
    <row r="47" spans="1:49" x14ac:dyDescent="0.2">
      <c r="A47" t="s">
        <v>532</v>
      </c>
      <c r="B47" t="s">
        <v>76</v>
      </c>
      <c r="C47" t="s">
        <v>533</v>
      </c>
      <c r="D47" t="s">
        <v>534</v>
      </c>
      <c r="E47" t="s">
        <v>79</v>
      </c>
      <c r="I47" t="s">
        <v>80</v>
      </c>
      <c r="J47" t="s">
        <v>81</v>
      </c>
      <c r="K47" s="2">
        <v>0.45694444444444443</v>
      </c>
      <c r="L47" t="s">
        <v>535</v>
      </c>
      <c r="M47" t="s">
        <v>246</v>
      </c>
      <c r="N47" t="s">
        <v>326</v>
      </c>
      <c r="O47" t="s">
        <v>85</v>
      </c>
      <c r="P47" t="s">
        <v>337</v>
      </c>
      <c r="Q47" t="s">
        <v>85</v>
      </c>
      <c r="R47" t="s">
        <v>87</v>
      </c>
      <c r="S47" t="s">
        <v>85</v>
      </c>
      <c r="T47" t="s">
        <v>89</v>
      </c>
      <c r="U47" t="s">
        <v>89</v>
      </c>
      <c r="V47" t="s">
        <v>536</v>
      </c>
      <c r="W47" t="s">
        <v>85</v>
      </c>
      <c r="X47" t="s">
        <v>337</v>
      </c>
      <c r="Y47" t="s">
        <v>85</v>
      </c>
      <c r="Z47" t="s">
        <v>87</v>
      </c>
      <c r="AA47" t="s">
        <v>85</v>
      </c>
      <c r="AB47" t="s">
        <v>89</v>
      </c>
      <c r="AC47" t="s">
        <v>89</v>
      </c>
      <c r="AD47" t="s">
        <v>122</v>
      </c>
      <c r="AE47" t="s">
        <v>85</v>
      </c>
      <c r="AF47" t="s">
        <v>94</v>
      </c>
      <c r="AG47" t="s">
        <v>85</v>
      </c>
      <c r="AH47" t="s">
        <v>95</v>
      </c>
      <c r="AI47" t="s">
        <v>95</v>
      </c>
      <c r="AJ47" t="s">
        <v>91</v>
      </c>
      <c r="AK47" t="s">
        <v>91</v>
      </c>
      <c r="AL47" t="s">
        <v>87</v>
      </c>
      <c r="AM47" t="s">
        <v>87</v>
      </c>
      <c r="AN47" t="s">
        <v>89</v>
      </c>
      <c r="AO47" t="s">
        <v>89</v>
      </c>
      <c r="AP47" t="s">
        <v>98</v>
      </c>
      <c r="AQ47" t="s">
        <v>98</v>
      </c>
      <c r="AR47" t="s">
        <v>99</v>
      </c>
      <c r="AS47" t="s">
        <v>99</v>
      </c>
      <c r="AT47" s="4">
        <v>0</v>
      </c>
      <c r="AU47" s="4">
        <v>0</v>
      </c>
      <c r="AV47" s="4">
        <v>0.02</v>
      </c>
      <c r="AW47" s="4">
        <v>0.09</v>
      </c>
    </row>
    <row r="48" spans="1:49" x14ac:dyDescent="0.2">
      <c r="A48" t="s">
        <v>537</v>
      </c>
      <c r="B48" t="s">
        <v>76</v>
      </c>
      <c r="C48" t="s">
        <v>538</v>
      </c>
      <c r="D48" t="s">
        <v>418</v>
      </c>
      <c r="E48" t="s">
        <v>79</v>
      </c>
      <c r="I48" t="s">
        <v>80</v>
      </c>
      <c r="J48" t="s">
        <v>81</v>
      </c>
      <c r="K48" s="2">
        <v>0.45694444444444443</v>
      </c>
      <c r="L48" t="s">
        <v>539</v>
      </c>
      <c r="M48" t="s">
        <v>104</v>
      </c>
      <c r="N48" t="s">
        <v>247</v>
      </c>
      <c r="O48" t="s">
        <v>85</v>
      </c>
      <c r="P48" t="s">
        <v>337</v>
      </c>
      <c r="Q48" t="s">
        <v>85</v>
      </c>
      <c r="R48" t="s">
        <v>87</v>
      </c>
      <c r="S48" t="s">
        <v>85</v>
      </c>
      <c r="T48">
        <f>-(0.02 %)</f>
        <v>-2.0000000000000001E-4</v>
      </c>
      <c r="U48" t="s">
        <v>89</v>
      </c>
      <c r="V48" t="s">
        <v>540</v>
      </c>
      <c r="W48" t="s">
        <v>85</v>
      </c>
      <c r="X48" t="s">
        <v>337</v>
      </c>
      <c r="Y48" t="s">
        <v>85</v>
      </c>
      <c r="Z48" t="s">
        <v>87</v>
      </c>
      <c r="AA48" t="s">
        <v>85</v>
      </c>
      <c r="AB48">
        <f>-(0.02 %)</f>
        <v>-2.0000000000000001E-4</v>
      </c>
      <c r="AC48" t="s">
        <v>89</v>
      </c>
      <c r="AD48" t="s">
        <v>93</v>
      </c>
      <c r="AE48" t="s">
        <v>85</v>
      </c>
      <c r="AF48" t="s">
        <v>94</v>
      </c>
      <c r="AG48" t="s">
        <v>85</v>
      </c>
      <c r="AH48" t="s">
        <v>424</v>
      </c>
      <c r="AI48" t="s">
        <v>424</v>
      </c>
      <c r="AJ48" t="s">
        <v>337</v>
      </c>
      <c r="AK48" t="s">
        <v>337</v>
      </c>
      <c r="AL48" t="s">
        <v>87</v>
      </c>
      <c r="AM48" t="s">
        <v>87</v>
      </c>
      <c r="AN48" t="s">
        <v>89</v>
      </c>
      <c r="AO48" t="s">
        <v>89</v>
      </c>
      <c r="AP48" t="s">
        <v>98</v>
      </c>
      <c r="AQ48" t="s">
        <v>98</v>
      </c>
      <c r="AR48" t="s">
        <v>99</v>
      </c>
      <c r="AS48" t="s">
        <v>99</v>
      </c>
      <c r="AT48" s="4">
        <v>0.03</v>
      </c>
      <c r="AU48" s="4">
        <v>0.05</v>
      </c>
      <c r="AV48" s="4">
        <v>0.1</v>
      </c>
      <c r="AW48" s="4">
        <v>0.25</v>
      </c>
    </row>
    <row r="49" spans="1:49" x14ac:dyDescent="0.2">
      <c r="A49" t="s">
        <v>541</v>
      </c>
      <c r="B49" t="s">
        <v>76</v>
      </c>
      <c r="C49" t="s">
        <v>542</v>
      </c>
      <c r="D49" t="s">
        <v>543</v>
      </c>
      <c r="E49" t="s">
        <v>109</v>
      </c>
      <c r="I49" t="s">
        <v>80</v>
      </c>
      <c r="J49" t="s">
        <v>81</v>
      </c>
      <c r="K49" s="2">
        <v>0.45694444444444443</v>
      </c>
      <c r="L49" t="s">
        <v>544</v>
      </c>
      <c r="M49" t="s">
        <v>83</v>
      </c>
      <c r="N49" t="s">
        <v>247</v>
      </c>
      <c r="O49" t="s">
        <v>368</v>
      </c>
      <c r="P49" t="s">
        <v>377</v>
      </c>
      <c r="Q49" t="s">
        <v>192</v>
      </c>
      <c r="R49" t="s">
        <v>87</v>
      </c>
      <c r="S49" t="s">
        <v>174</v>
      </c>
      <c r="T49">
        <f>-(0.02 %)</f>
        <v>-2.0000000000000001E-4</v>
      </c>
      <c r="U49" t="s">
        <v>89</v>
      </c>
      <c r="V49" t="s">
        <v>545</v>
      </c>
      <c r="W49" t="s">
        <v>85</v>
      </c>
      <c r="X49" t="s">
        <v>377</v>
      </c>
      <c r="Y49" t="s">
        <v>85</v>
      </c>
      <c r="Z49" t="s">
        <v>87</v>
      </c>
      <c r="AA49" t="s">
        <v>85</v>
      </c>
      <c r="AB49" t="s">
        <v>546</v>
      </c>
      <c r="AC49" t="s">
        <v>89</v>
      </c>
      <c r="AD49" t="s">
        <v>93</v>
      </c>
      <c r="AE49" t="s">
        <v>85</v>
      </c>
      <c r="AF49" t="s">
        <v>94</v>
      </c>
      <c r="AG49" t="s">
        <v>85</v>
      </c>
      <c r="AH49" t="s">
        <v>161</v>
      </c>
      <c r="AI49" t="s">
        <v>161</v>
      </c>
      <c r="AJ49" t="s">
        <v>377</v>
      </c>
      <c r="AK49" t="s">
        <v>377</v>
      </c>
      <c r="AL49" t="s">
        <v>87</v>
      </c>
      <c r="AM49" t="s">
        <v>87</v>
      </c>
      <c r="AN49" t="s">
        <v>89</v>
      </c>
      <c r="AO49" t="s">
        <v>89</v>
      </c>
      <c r="AP49" t="s">
        <v>98</v>
      </c>
      <c r="AQ49" t="s">
        <v>98</v>
      </c>
      <c r="AR49" t="s">
        <v>99</v>
      </c>
      <c r="AS49" t="s">
        <v>99</v>
      </c>
      <c r="AT49" s="4">
        <v>0.01</v>
      </c>
      <c r="AU49" s="4">
        <v>0.02</v>
      </c>
      <c r="AV49" s="4">
        <v>0.04</v>
      </c>
      <c r="AW49" s="4">
        <v>0.24</v>
      </c>
    </row>
    <row r="50" spans="1:49" x14ac:dyDescent="0.2">
      <c r="A50" t="s">
        <v>547</v>
      </c>
      <c r="B50" t="s">
        <v>76</v>
      </c>
      <c r="C50" t="s">
        <v>548</v>
      </c>
      <c r="D50" t="s">
        <v>549</v>
      </c>
      <c r="E50" t="s">
        <v>79</v>
      </c>
      <c r="I50" t="s">
        <v>80</v>
      </c>
      <c r="J50" t="s">
        <v>81</v>
      </c>
      <c r="K50" s="2">
        <v>0.45694444444444443</v>
      </c>
      <c r="L50" t="s">
        <v>550</v>
      </c>
      <c r="M50" t="s">
        <v>551</v>
      </c>
      <c r="N50" t="s">
        <v>247</v>
      </c>
      <c r="O50" t="s">
        <v>85</v>
      </c>
      <c r="P50" t="s">
        <v>220</v>
      </c>
      <c r="Q50" t="s">
        <v>85</v>
      </c>
      <c r="R50" t="s">
        <v>87</v>
      </c>
      <c r="S50" t="s">
        <v>85</v>
      </c>
      <c r="T50">
        <f>-(0.58 %)</f>
        <v>-5.7999999999999996E-3</v>
      </c>
      <c r="U50" t="s">
        <v>89</v>
      </c>
      <c r="V50" t="s">
        <v>227</v>
      </c>
      <c r="W50" t="s">
        <v>85</v>
      </c>
      <c r="X50" t="s">
        <v>220</v>
      </c>
      <c r="Y50" t="s">
        <v>85</v>
      </c>
      <c r="Z50" t="s">
        <v>87</v>
      </c>
      <c r="AA50" t="s">
        <v>85</v>
      </c>
      <c r="AB50" t="s">
        <v>552</v>
      </c>
      <c r="AC50" t="s">
        <v>89</v>
      </c>
      <c r="AD50" t="s">
        <v>93</v>
      </c>
      <c r="AE50" t="s">
        <v>85</v>
      </c>
      <c r="AF50" t="s">
        <v>94</v>
      </c>
      <c r="AG50" t="s">
        <v>85</v>
      </c>
      <c r="AH50" t="s">
        <v>95</v>
      </c>
      <c r="AI50" t="s">
        <v>95</v>
      </c>
      <c r="AJ50" t="s">
        <v>114</v>
      </c>
      <c r="AK50" t="s">
        <v>114</v>
      </c>
      <c r="AL50" t="s">
        <v>87</v>
      </c>
      <c r="AM50" t="s">
        <v>87</v>
      </c>
      <c r="AN50" t="s">
        <v>89</v>
      </c>
      <c r="AO50" t="s">
        <v>89</v>
      </c>
      <c r="AP50" t="s">
        <v>98</v>
      </c>
      <c r="AQ50" t="s">
        <v>98</v>
      </c>
      <c r="AR50" t="s">
        <v>99</v>
      </c>
      <c r="AS50" t="s">
        <v>99</v>
      </c>
      <c r="AT50" s="4">
        <v>0</v>
      </c>
      <c r="AU50" s="4">
        <v>0.01</v>
      </c>
      <c r="AV50" s="4">
        <v>0.04</v>
      </c>
      <c r="AW50" s="4">
        <v>0.17</v>
      </c>
    </row>
    <row r="51" spans="1:49" x14ac:dyDescent="0.2">
      <c r="A51" t="s">
        <v>553</v>
      </c>
      <c r="B51" t="s">
        <v>76</v>
      </c>
      <c r="C51" t="s">
        <v>554</v>
      </c>
      <c r="D51" t="s">
        <v>555</v>
      </c>
      <c r="E51" t="s">
        <v>79</v>
      </c>
      <c r="I51" t="s">
        <v>80</v>
      </c>
      <c r="J51" t="s">
        <v>81</v>
      </c>
      <c r="K51" s="2">
        <v>0.45694444444444443</v>
      </c>
      <c r="L51" t="s">
        <v>556</v>
      </c>
      <c r="M51" t="s">
        <v>135</v>
      </c>
      <c r="N51" t="s">
        <v>155</v>
      </c>
      <c r="O51" t="s">
        <v>282</v>
      </c>
      <c r="P51" t="s">
        <v>197</v>
      </c>
      <c r="Q51" t="s">
        <v>202</v>
      </c>
      <c r="R51" t="s">
        <v>87</v>
      </c>
      <c r="S51" t="s">
        <v>97</v>
      </c>
      <c r="T51">
        <f>-(0.12 %)</f>
        <v>-1.1999999999999999E-3</v>
      </c>
      <c r="U51" t="s">
        <v>89</v>
      </c>
      <c r="V51" t="s">
        <v>557</v>
      </c>
      <c r="W51" t="s">
        <v>212</v>
      </c>
      <c r="X51" t="s">
        <v>197</v>
      </c>
      <c r="Y51" t="s">
        <v>293</v>
      </c>
      <c r="Z51" t="s">
        <v>87</v>
      </c>
      <c r="AA51" t="s">
        <v>174</v>
      </c>
      <c r="AB51">
        <f>-(0.61 %)</f>
        <v>-6.0999999999999995E-3</v>
      </c>
      <c r="AC51" t="s">
        <v>89</v>
      </c>
      <c r="AD51" t="s">
        <v>123</v>
      </c>
      <c r="AE51" t="s">
        <v>85</v>
      </c>
      <c r="AF51" t="s">
        <v>558</v>
      </c>
      <c r="AG51" t="s">
        <v>403</v>
      </c>
      <c r="AH51" t="s">
        <v>95</v>
      </c>
      <c r="AI51" t="s">
        <v>95</v>
      </c>
      <c r="AJ51" t="s">
        <v>197</v>
      </c>
      <c r="AK51" t="s">
        <v>197</v>
      </c>
      <c r="AL51" t="s">
        <v>87</v>
      </c>
      <c r="AM51" t="s">
        <v>87</v>
      </c>
      <c r="AN51" t="s">
        <v>89</v>
      </c>
      <c r="AO51" t="s">
        <v>89</v>
      </c>
      <c r="AP51" t="s">
        <v>98</v>
      </c>
      <c r="AQ51" t="s">
        <v>98</v>
      </c>
      <c r="AR51" t="s">
        <v>99</v>
      </c>
      <c r="AS51" t="s">
        <v>99</v>
      </c>
      <c r="AT51" s="4">
        <v>0.01</v>
      </c>
      <c r="AU51" s="4">
        <v>0.02</v>
      </c>
      <c r="AV51" s="4">
        <v>0.05</v>
      </c>
      <c r="AW51" s="4">
        <v>0.4</v>
      </c>
    </row>
    <row r="52" spans="1:49" x14ac:dyDescent="0.2">
      <c r="A52" t="s">
        <v>559</v>
      </c>
      <c r="B52" t="s">
        <v>76</v>
      </c>
      <c r="C52" t="s">
        <v>560</v>
      </c>
      <c r="D52" t="s">
        <v>561</v>
      </c>
      <c r="E52" t="s">
        <v>109</v>
      </c>
      <c r="I52" t="s">
        <v>80</v>
      </c>
      <c r="J52" t="s">
        <v>81</v>
      </c>
      <c r="K52" s="2">
        <v>0.45694444444444443</v>
      </c>
      <c r="L52" t="s">
        <v>562</v>
      </c>
      <c r="M52" t="s">
        <v>104</v>
      </c>
      <c r="N52" t="s">
        <v>85</v>
      </c>
      <c r="O52" t="s">
        <v>85</v>
      </c>
      <c r="P52" t="s">
        <v>85</v>
      </c>
      <c r="Q52" t="s">
        <v>85</v>
      </c>
      <c r="R52" t="s">
        <v>85</v>
      </c>
      <c r="S52" t="s">
        <v>85</v>
      </c>
      <c r="T52" t="s">
        <v>89</v>
      </c>
      <c r="U52" t="s">
        <v>89</v>
      </c>
      <c r="V52" t="s">
        <v>563</v>
      </c>
      <c r="W52" t="s">
        <v>85</v>
      </c>
      <c r="X52" t="s">
        <v>283</v>
      </c>
      <c r="Y52" t="s">
        <v>85</v>
      </c>
      <c r="Z52" t="s">
        <v>116</v>
      </c>
      <c r="AA52" t="s">
        <v>85</v>
      </c>
      <c r="AB52" t="s">
        <v>89</v>
      </c>
      <c r="AC52" t="s">
        <v>89</v>
      </c>
      <c r="AD52" t="s">
        <v>93</v>
      </c>
      <c r="AE52" t="s">
        <v>85</v>
      </c>
      <c r="AF52" t="s">
        <v>124</v>
      </c>
      <c r="AG52" t="s">
        <v>85</v>
      </c>
      <c r="AH52" t="s">
        <v>292</v>
      </c>
      <c r="AI52" t="s">
        <v>292</v>
      </c>
      <c r="AJ52" t="s">
        <v>283</v>
      </c>
      <c r="AK52" t="s">
        <v>283</v>
      </c>
      <c r="AL52" t="s">
        <v>85</v>
      </c>
      <c r="AM52" t="s">
        <v>85</v>
      </c>
      <c r="AN52" t="s">
        <v>89</v>
      </c>
      <c r="AO52" t="s">
        <v>89</v>
      </c>
      <c r="AP52" t="s">
        <v>85</v>
      </c>
      <c r="AQ52" t="s">
        <v>85</v>
      </c>
      <c r="AR52" t="s">
        <v>85</v>
      </c>
      <c r="AS52" t="s">
        <v>85</v>
      </c>
      <c r="AT52" s="4">
        <v>0</v>
      </c>
      <c r="AU52" s="4">
        <v>0</v>
      </c>
      <c r="AV52" s="4">
        <v>0</v>
      </c>
      <c r="AW52" s="4">
        <v>0</v>
      </c>
    </row>
    <row r="53" spans="1:49" x14ac:dyDescent="0.2">
      <c r="A53" t="s">
        <v>564</v>
      </c>
      <c r="B53" t="s">
        <v>76</v>
      </c>
      <c r="C53" t="s">
        <v>565</v>
      </c>
      <c r="D53" t="s">
        <v>271</v>
      </c>
      <c r="E53" t="s">
        <v>109</v>
      </c>
      <c r="I53" t="s">
        <v>80</v>
      </c>
      <c r="J53" t="s">
        <v>81</v>
      </c>
      <c r="K53" s="2">
        <v>0.45694444444444443</v>
      </c>
      <c r="L53" t="s">
        <v>566</v>
      </c>
      <c r="M53" t="s">
        <v>260</v>
      </c>
      <c r="N53" t="s">
        <v>84</v>
      </c>
      <c r="O53" t="s">
        <v>85</v>
      </c>
      <c r="P53" t="s">
        <v>144</v>
      </c>
      <c r="Q53" t="s">
        <v>85</v>
      </c>
      <c r="R53" t="s">
        <v>509</v>
      </c>
      <c r="S53" t="s">
        <v>85</v>
      </c>
      <c r="T53" t="s">
        <v>567</v>
      </c>
      <c r="U53" t="s">
        <v>89</v>
      </c>
      <c r="V53" t="s">
        <v>568</v>
      </c>
      <c r="W53" t="s">
        <v>85</v>
      </c>
      <c r="X53" t="s">
        <v>172</v>
      </c>
      <c r="Y53" t="s">
        <v>85</v>
      </c>
      <c r="Z53" t="s">
        <v>145</v>
      </c>
      <c r="AA53" t="s">
        <v>85</v>
      </c>
      <c r="AB53" t="s">
        <v>569</v>
      </c>
      <c r="AC53" t="s">
        <v>89</v>
      </c>
      <c r="AD53" t="s">
        <v>122</v>
      </c>
      <c r="AE53" t="s">
        <v>85</v>
      </c>
      <c r="AF53" t="s">
        <v>94</v>
      </c>
      <c r="AG53" t="s">
        <v>85</v>
      </c>
      <c r="AH53" t="s">
        <v>464</v>
      </c>
      <c r="AI53" t="s">
        <v>464</v>
      </c>
      <c r="AJ53" t="s">
        <v>400</v>
      </c>
      <c r="AK53" t="s">
        <v>400</v>
      </c>
      <c r="AL53" t="s">
        <v>145</v>
      </c>
      <c r="AM53" t="s">
        <v>145</v>
      </c>
      <c r="AN53" t="s">
        <v>89</v>
      </c>
      <c r="AO53" t="s">
        <v>89</v>
      </c>
      <c r="AP53" t="s">
        <v>98</v>
      </c>
      <c r="AQ53" t="s">
        <v>98</v>
      </c>
      <c r="AR53" t="s">
        <v>99</v>
      </c>
      <c r="AS53" t="s">
        <v>99</v>
      </c>
      <c r="AT53" s="4">
        <v>0</v>
      </c>
      <c r="AU53" s="4">
        <v>0.01</v>
      </c>
      <c r="AV53" s="4">
        <v>0.04</v>
      </c>
      <c r="AW53" s="4">
        <v>0.15</v>
      </c>
    </row>
    <row r="54" spans="1:49" x14ac:dyDescent="0.2">
      <c r="A54" t="s">
        <v>570</v>
      </c>
      <c r="B54" t="s">
        <v>76</v>
      </c>
      <c r="C54" t="s">
        <v>571</v>
      </c>
      <c r="D54" t="s">
        <v>572</v>
      </c>
      <c r="E54" t="s">
        <v>109</v>
      </c>
      <c r="I54" t="s">
        <v>80</v>
      </c>
      <c r="J54" t="s">
        <v>81</v>
      </c>
      <c r="K54" s="2">
        <v>0.45694444444444443</v>
      </c>
      <c r="L54" t="s">
        <v>573</v>
      </c>
      <c r="M54" t="s">
        <v>104</v>
      </c>
      <c r="N54" t="s">
        <v>155</v>
      </c>
      <c r="O54" t="s">
        <v>85</v>
      </c>
      <c r="P54" t="s">
        <v>481</v>
      </c>
      <c r="Q54" t="s">
        <v>85</v>
      </c>
      <c r="R54" t="s">
        <v>139</v>
      </c>
      <c r="S54" t="s">
        <v>85</v>
      </c>
      <c r="T54">
        <f>-(0.15 %)</f>
        <v>-1.5E-3</v>
      </c>
      <c r="U54" t="s">
        <v>89</v>
      </c>
      <c r="V54" t="s">
        <v>201</v>
      </c>
      <c r="W54" t="s">
        <v>574</v>
      </c>
      <c r="X54" t="s">
        <v>481</v>
      </c>
      <c r="Y54" t="s">
        <v>465</v>
      </c>
      <c r="Z54" t="s">
        <v>87</v>
      </c>
      <c r="AA54" t="s">
        <v>116</v>
      </c>
      <c r="AB54">
        <f>-(0.16 %)</f>
        <v>-1.6000000000000001E-3</v>
      </c>
      <c r="AC54" t="s">
        <v>575</v>
      </c>
      <c r="AD54" t="s">
        <v>93</v>
      </c>
      <c r="AE54" t="s">
        <v>122</v>
      </c>
      <c r="AF54" t="s">
        <v>94</v>
      </c>
      <c r="AG54" t="s">
        <v>367</v>
      </c>
      <c r="AH54" t="s">
        <v>576</v>
      </c>
      <c r="AI54" t="s">
        <v>576</v>
      </c>
      <c r="AJ54" t="s">
        <v>457</v>
      </c>
      <c r="AK54" t="s">
        <v>457</v>
      </c>
      <c r="AL54" t="s">
        <v>87</v>
      </c>
      <c r="AM54" t="s">
        <v>87</v>
      </c>
      <c r="AN54" t="s">
        <v>89</v>
      </c>
      <c r="AO54" t="s">
        <v>89</v>
      </c>
      <c r="AP54" t="s">
        <v>98</v>
      </c>
      <c r="AQ54" t="s">
        <v>98</v>
      </c>
      <c r="AR54" t="s">
        <v>99</v>
      </c>
      <c r="AS54" t="s">
        <v>99</v>
      </c>
      <c r="AT54" s="4">
        <v>0.02</v>
      </c>
      <c r="AU54" s="4">
        <v>0.03</v>
      </c>
      <c r="AV54" s="4">
        <v>7.0000000000000007E-2</v>
      </c>
      <c r="AW54" s="4">
        <v>0.52</v>
      </c>
    </row>
    <row r="55" spans="1:49" x14ac:dyDescent="0.2">
      <c r="A55" t="s">
        <v>577</v>
      </c>
      <c r="B55" t="s">
        <v>76</v>
      </c>
      <c r="C55" t="s">
        <v>578</v>
      </c>
      <c r="D55" t="s">
        <v>579</v>
      </c>
      <c r="E55" t="s">
        <v>109</v>
      </c>
      <c r="I55" t="s">
        <v>80</v>
      </c>
      <c r="J55" t="s">
        <v>81</v>
      </c>
      <c r="K55" s="2">
        <v>0.45763888888888887</v>
      </c>
      <c r="L55" t="s">
        <v>580</v>
      </c>
      <c r="M55" t="s">
        <v>104</v>
      </c>
      <c r="N55" t="s">
        <v>336</v>
      </c>
      <c r="O55" t="s">
        <v>85</v>
      </c>
      <c r="P55" t="s">
        <v>581</v>
      </c>
      <c r="Q55" t="s">
        <v>85</v>
      </c>
      <c r="R55" t="s">
        <v>139</v>
      </c>
      <c r="S55" t="s">
        <v>85</v>
      </c>
      <c r="T55">
        <f>-(0.25 %)</f>
        <v>-2.5000000000000001E-3</v>
      </c>
      <c r="U55" t="s">
        <v>89</v>
      </c>
      <c r="V55" t="s">
        <v>582</v>
      </c>
      <c r="W55" t="s">
        <v>85</v>
      </c>
      <c r="X55" t="s">
        <v>172</v>
      </c>
      <c r="Y55" t="s">
        <v>85</v>
      </c>
      <c r="Z55" t="s">
        <v>139</v>
      </c>
      <c r="AA55" t="s">
        <v>85</v>
      </c>
      <c r="AB55">
        <f>-(0.18 %)</f>
        <v>-1.8E-3</v>
      </c>
      <c r="AC55" t="s">
        <v>89</v>
      </c>
      <c r="AD55" t="s">
        <v>93</v>
      </c>
      <c r="AE55" t="s">
        <v>85</v>
      </c>
      <c r="AF55" t="s">
        <v>124</v>
      </c>
      <c r="AG55" t="s">
        <v>85</v>
      </c>
      <c r="AH55" t="s">
        <v>148</v>
      </c>
      <c r="AI55" t="s">
        <v>148</v>
      </c>
      <c r="AJ55" t="s">
        <v>172</v>
      </c>
      <c r="AK55" t="s">
        <v>172</v>
      </c>
      <c r="AL55" t="s">
        <v>87</v>
      </c>
      <c r="AM55" t="s">
        <v>87</v>
      </c>
      <c r="AN55" t="s">
        <v>89</v>
      </c>
      <c r="AO55" t="s">
        <v>89</v>
      </c>
      <c r="AP55" t="s">
        <v>98</v>
      </c>
      <c r="AQ55" t="s">
        <v>98</v>
      </c>
      <c r="AR55" t="s">
        <v>99</v>
      </c>
      <c r="AS55" t="s">
        <v>99</v>
      </c>
      <c r="AT55" s="4">
        <v>0.01</v>
      </c>
      <c r="AU55" s="4">
        <v>0.02</v>
      </c>
      <c r="AV55" s="4">
        <v>0.04</v>
      </c>
      <c r="AW55" s="4">
        <v>0.11</v>
      </c>
    </row>
    <row r="56" spans="1:49" x14ac:dyDescent="0.2">
      <c r="A56" t="s">
        <v>583</v>
      </c>
      <c r="B56" t="s">
        <v>76</v>
      </c>
      <c r="C56" t="s">
        <v>584</v>
      </c>
      <c r="D56" t="s">
        <v>585</v>
      </c>
      <c r="E56" t="s">
        <v>79</v>
      </c>
      <c r="I56" t="s">
        <v>80</v>
      </c>
      <c r="J56" t="s">
        <v>81</v>
      </c>
      <c r="K56" s="2">
        <v>0.45763888888888887</v>
      </c>
      <c r="L56" t="s">
        <v>586</v>
      </c>
      <c r="M56" t="s">
        <v>246</v>
      </c>
      <c r="N56" t="s">
        <v>247</v>
      </c>
      <c r="O56" t="s">
        <v>85</v>
      </c>
      <c r="P56" t="s">
        <v>255</v>
      </c>
      <c r="Q56" t="s">
        <v>85</v>
      </c>
      <c r="R56" t="s">
        <v>87</v>
      </c>
      <c r="S56" t="s">
        <v>85</v>
      </c>
      <c r="T56">
        <f>-(0.03 %)</f>
        <v>-2.9999999999999997E-4</v>
      </c>
      <c r="U56" t="s">
        <v>89</v>
      </c>
      <c r="V56" t="s">
        <v>587</v>
      </c>
      <c r="W56" t="s">
        <v>588</v>
      </c>
      <c r="X56" t="s">
        <v>255</v>
      </c>
      <c r="Y56" t="s">
        <v>422</v>
      </c>
      <c r="Z56" t="s">
        <v>87</v>
      </c>
      <c r="AA56" t="s">
        <v>139</v>
      </c>
      <c r="AB56">
        <f>-(0.01 %)</f>
        <v>-1E-4</v>
      </c>
      <c r="AC56">
        <f>-(0.25 %)</f>
        <v>-2.5000000000000001E-3</v>
      </c>
      <c r="AD56" t="s">
        <v>93</v>
      </c>
      <c r="AE56" t="s">
        <v>122</v>
      </c>
      <c r="AF56" t="s">
        <v>94</v>
      </c>
      <c r="AG56" t="s">
        <v>124</v>
      </c>
      <c r="AH56" t="s">
        <v>161</v>
      </c>
      <c r="AI56" t="s">
        <v>161</v>
      </c>
      <c r="AJ56" t="s">
        <v>481</v>
      </c>
      <c r="AK56" t="s">
        <v>481</v>
      </c>
      <c r="AL56" t="s">
        <v>87</v>
      </c>
      <c r="AM56" t="s">
        <v>87</v>
      </c>
      <c r="AN56" t="s">
        <v>89</v>
      </c>
      <c r="AO56" t="s">
        <v>89</v>
      </c>
      <c r="AP56" t="s">
        <v>98</v>
      </c>
      <c r="AQ56" t="s">
        <v>98</v>
      </c>
      <c r="AR56" t="s">
        <v>99</v>
      </c>
      <c r="AS56" t="s">
        <v>99</v>
      </c>
      <c r="AT56" s="4">
        <v>0</v>
      </c>
      <c r="AU56" s="4">
        <v>0</v>
      </c>
      <c r="AV56" s="4">
        <v>0.01</v>
      </c>
      <c r="AW56" s="4">
        <v>0.06</v>
      </c>
    </row>
    <row r="57" spans="1:49" x14ac:dyDescent="0.2">
      <c r="A57" t="s">
        <v>589</v>
      </c>
      <c r="B57" t="s">
        <v>76</v>
      </c>
      <c r="C57" t="s">
        <v>590</v>
      </c>
      <c r="D57" t="s">
        <v>591</v>
      </c>
      <c r="E57" t="s">
        <v>79</v>
      </c>
      <c r="I57" t="s">
        <v>80</v>
      </c>
      <c r="J57" t="s">
        <v>81</v>
      </c>
      <c r="K57" s="2">
        <v>0.45763888888888887</v>
      </c>
      <c r="L57" t="s">
        <v>592</v>
      </c>
      <c r="M57" t="s">
        <v>111</v>
      </c>
      <c r="N57" t="s">
        <v>247</v>
      </c>
      <c r="O57" t="s">
        <v>593</v>
      </c>
      <c r="P57" t="s">
        <v>594</v>
      </c>
      <c r="Q57" t="s">
        <v>248</v>
      </c>
      <c r="R57" t="s">
        <v>252</v>
      </c>
      <c r="S57" t="s">
        <v>87</v>
      </c>
      <c r="T57">
        <f>-(0.05 %)</f>
        <v>-5.0000000000000001E-4</v>
      </c>
      <c r="U57">
        <f>-(0.15 %)</f>
        <v>-1.5E-3</v>
      </c>
      <c r="V57" t="s">
        <v>595</v>
      </c>
      <c r="W57" t="s">
        <v>596</v>
      </c>
      <c r="X57" t="s">
        <v>120</v>
      </c>
      <c r="Y57" t="s">
        <v>248</v>
      </c>
      <c r="Z57" t="s">
        <v>174</v>
      </c>
      <c r="AA57" t="s">
        <v>139</v>
      </c>
      <c r="AB57">
        <f>-(0.06 %)</f>
        <v>-5.9999999999999995E-4</v>
      </c>
      <c r="AC57" t="s">
        <v>597</v>
      </c>
      <c r="AD57" t="s">
        <v>122</v>
      </c>
      <c r="AE57" t="s">
        <v>122</v>
      </c>
      <c r="AF57" t="s">
        <v>94</v>
      </c>
      <c r="AG57" t="s">
        <v>254</v>
      </c>
      <c r="AH57" t="s">
        <v>126</v>
      </c>
      <c r="AI57" t="s">
        <v>126</v>
      </c>
      <c r="AJ57" t="s">
        <v>185</v>
      </c>
      <c r="AK57" t="s">
        <v>185</v>
      </c>
      <c r="AL57" t="s">
        <v>174</v>
      </c>
      <c r="AM57" t="s">
        <v>174</v>
      </c>
      <c r="AN57" t="s">
        <v>89</v>
      </c>
      <c r="AO57" t="s">
        <v>89</v>
      </c>
      <c r="AP57" t="s">
        <v>98</v>
      </c>
      <c r="AQ57" t="s">
        <v>98</v>
      </c>
      <c r="AR57" t="s">
        <v>99</v>
      </c>
      <c r="AS57" t="s">
        <v>99</v>
      </c>
      <c r="AT57" s="4">
        <v>0.02</v>
      </c>
      <c r="AU57" s="4">
        <v>0.02</v>
      </c>
      <c r="AV57" s="4">
        <v>0.04</v>
      </c>
      <c r="AW57" s="4">
        <v>0.25</v>
      </c>
    </row>
    <row r="58" spans="1:49" x14ac:dyDescent="0.2">
      <c r="A58" t="s">
        <v>598</v>
      </c>
      <c r="B58" t="s">
        <v>76</v>
      </c>
      <c r="C58" t="s">
        <v>599</v>
      </c>
      <c r="D58" t="s">
        <v>102</v>
      </c>
      <c r="E58" t="s">
        <v>79</v>
      </c>
      <c r="I58" t="s">
        <v>80</v>
      </c>
      <c r="J58" t="s">
        <v>81</v>
      </c>
      <c r="K58" s="2">
        <v>0.45763888888888887</v>
      </c>
      <c r="L58" t="s">
        <v>600</v>
      </c>
      <c r="M58" t="s">
        <v>364</v>
      </c>
      <c r="N58" t="s">
        <v>155</v>
      </c>
      <c r="O58" t="s">
        <v>85</v>
      </c>
      <c r="P58" t="s">
        <v>179</v>
      </c>
      <c r="Q58" t="s">
        <v>85</v>
      </c>
      <c r="R58" t="s">
        <v>319</v>
      </c>
      <c r="S58" t="s">
        <v>85</v>
      </c>
      <c r="T58" t="s">
        <v>601</v>
      </c>
      <c r="U58" t="s">
        <v>89</v>
      </c>
      <c r="V58" t="s">
        <v>602</v>
      </c>
      <c r="W58" t="s">
        <v>85</v>
      </c>
      <c r="X58" t="s">
        <v>422</v>
      </c>
      <c r="Y58" t="s">
        <v>85</v>
      </c>
      <c r="Z58" t="s">
        <v>509</v>
      </c>
      <c r="AA58" t="s">
        <v>85</v>
      </c>
      <c r="AB58" t="s">
        <v>603</v>
      </c>
      <c r="AC58" t="s">
        <v>89</v>
      </c>
      <c r="AD58" t="s">
        <v>182</v>
      </c>
      <c r="AE58" t="s">
        <v>85</v>
      </c>
      <c r="AF58" t="s">
        <v>94</v>
      </c>
      <c r="AG58" t="s">
        <v>85</v>
      </c>
      <c r="AH58" t="s">
        <v>604</v>
      </c>
      <c r="AI58" t="s">
        <v>604</v>
      </c>
      <c r="AJ58" t="s">
        <v>457</v>
      </c>
      <c r="AK58" t="s">
        <v>457</v>
      </c>
      <c r="AL58" t="s">
        <v>509</v>
      </c>
      <c r="AM58" t="s">
        <v>509</v>
      </c>
      <c r="AN58" t="s">
        <v>89</v>
      </c>
      <c r="AO58" t="s">
        <v>89</v>
      </c>
      <c r="AP58" t="s">
        <v>98</v>
      </c>
      <c r="AQ58" t="s">
        <v>98</v>
      </c>
      <c r="AR58" t="s">
        <v>99</v>
      </c>
      <c r="AS58" t="s">
        <v>99</v>
      </c>
      <c r="AT58" s="4">
        <v>0</v>
      </c>
      <c r="AU58" s="4">
        <v>0.01</v>
      </c>
      <c r="AV58" s="4">
        <v>0.04</v>
      </c>
      <c r="AW58" s="4">
        <v>0.21</v>
      </c>
    </row>
    <row r="59" spans="1:49" x14ac:dyDescent="0.2">
      <c r="A59" t="s">
        <v>605</v>
      </c>
      <c r="B59" t="s">
        <v>76</v>
      </c>
      <c r="C59" t="s">
        <v>606</v>
      </c>
      <c r="D59" t="s">
        <v>607</v>
      </c>
      <c r="E59" t="s">
        <v>109</v>
      </c>
      <c r="I59" t="s">
        <v>80</v>
      </c>
      <c r="J59" t="s">
        <v>81</v>
      </c>
      <c r="K59" s="2">
        <v>0.45763888888888887</v>
      </c>
      <c r="L59" t="s">
        <v>608</v>
      </c>
      <c r="M59" t="s">
        <v>104</v>
      </c>
      <c r="N59" t="s">
        <v>155</v>
      </c>
      <c r="O59" t="s">
        <v>210</v>
      </c>
      <c r="P59" t="s">
        <v>192</v>
      </c>
      <c r="Q59" t="s">
        <v>378</v>
      </c>
      <c r="R59" t="s">
        <v>139</v>
      </c>
      <c r="S59" t="s">
        <v>174</v>
      </c>
      <c r="T59">
        <f>-(0.03 %)</f>
        <v>-2.9999999999999997E-4</v>
      </c>
      <c r="U59" t="s">
        <v>89</v>
      </c>
      <c r="V59" t="s">
        <v>609</v>
      </c>
      <c r="W59" t="s">
        <v>610</v>
      </c>
      <c r="X59" t="s">
        <v>193</v>
      </c>
      <c r="Y59" t="s">
        <v>202</v>
      </c>
      <c r="Z59" t="s">
        <v>139</v>
      </c>
      <c r="AA59" t="s">
        <v>311</v>
      </c>
      <c r="AB59" t="s">
        <v>89</v>
      </c>
      <c r="AC59">
        <f>-(0.1 %)</f>
        <v>-1E-3</v>
      </c>
      <c r="AD59" t="s">
        <v>85</v>
      </c>
      <c r="AE59" t="s">
        <v>122</v>
      </c>
      <c r="AF59" t="s">
        <v>254</v>
      </c>
      <c r="AG59" t="s">
        <v>254</v>
      </c>
      <c r="AH59" t="s">
        <v>95</v>
      </c>
      <c r="AI59" t="s">
        <v>95</v>
      </c>
      <c r="AJ59" t="s">
        <v>611</v>
      </c>
      <c r="AK59" t="s">
        <v>611</v>
      </c>
      <c r="AL59" t="s">
        <v>139</v>
      </c>
      <c r="AM59" t="s">
        <v>139</v>
      </c>
      <c r="AN59" t="s">
        <v>89</v>
      </c>
      <c r="AO59" t="s">
        <v>89</v>
      </c>
      <c r="AP59" t="s">
        <v>98</v>
      </c>
      <c r="AQ59" t="s">
        <v>98</v>
      </c>
      <c r="AR59" t="s">
        <v>99</v>
      </c>
      <c r="AS59" t="s">
        <v>99</v>
      </c>
      <c r="AT59" s="4">
        <v>0.1</v>
      </c>
      <c r="AU59" s="4">
        <v>0.12</v>
      </c>
      <c r="AV59" s="4">
        <v>0.17</v>
      </c>
      <c r="AW59" s="4">
        <v>0.3</v>
      </c>
    </row>
    <row r="60" spans="1:49" x14ac:dyDescent="0.2">
      <c r="A60" t="s">
        <v>612</v>
      </c>
      <c r="B60" t="s">
        <v>76</v>
      </c>
      <c r="C60" t="s">
        <v>613</v>
      </c>
      <c r="D60" t="s">
        <v>614</v>
      </c>
      <c r="E60" t="s">
        <v>615</v>
      </c>
      <c r="I60" t="s">
        <v>80</v>
      </c>
      <c r="J60" t="s">
        <v>81</v>
      </c>
      <c r="K60" s="2">
        <v>0.45763888888888887</v>
      </c>
      <c r="L60" t="s">
        <v>616</v>
      </c>
      <c r="M60" t="s">
        <v>104</v>
      </c>
      <c r="N60" t="s">
        <v>336</v>
      </c>
      <c r="O60" t="s">
        <v>85</v>
      </c>
      <c r="P60" t="s">
        <v>617</v>
      </c>
      <c r="Q60" t="s">
        <v>85</v>
      </c>
      <c r="R60" t="s">
        <v>97</v>
      </c>
      <c r="S60" t="s">
        <v>85</v>
      </c>
      <c r="T60" t="s">
        <v>618</v>
      </c>
      <c r="U60" t="s">
        <v>89</v>
      </c>
      <c r="V60" t="s">
        <v>619</v>
      </c>
      <c r="W60" t="s">
        <v>326</v>
      </c>
      <c r="X60" t="s">
        <v>620</v>
      </c>
      <c r="Y60" t="s">
        <v>149</v>
      </c>
      <c r="Z60" t="s">
        <v>252</v>
      </c>
      <c r="AA60" t="s">
        <v>252</v>
      </c>
      <c r="AB60" t="s">
        <v>621</v>
      </c>
      <c r="AC60" t="s">
        <v>622</v>
      </c>
      <c r="AD60" t="s">
        <v>123</v>
      </c>
      <c r="AE60" t="s">
        <v>122</v>
      </c>
      <c r="AF60" t="s">
        <v>124</v>
      </c>
      <c r="AG60" t="s">
        <v>403</v>
      </c>
      <c r="AH60" t="s">
        <v>340</v>
      </c>
      <c r="AI60" t="s">
        <v>340</v>
      </c>
      <c r="AJ60" t="s">
        <v>406</v>
      </c>
      <c r="AK60" t="s">
        <v>406</v>
      </c>
      <c r="AL60" t="s">
        <v>97</v>
      </c>
      <c r="AM60" t="s">
        <v>97</v>
      </c>
      <c r="AN60" t="s">
        <v>89</v>
      </c>
      <c r="AO60" t="s">
        <v>89</v>
      </c>
      <c r="AP60" t="s">
        <v>98</v>
      </c>
      <c r="AQ60" t="s">
        <v>98</v>
      </c>
      <c r="AR60" t="s">
        <v>99</v>
      </c>
      <c r="AS60" t="s">
        <v>99</v>
      </c>
      <c r="AT60" s="4">
        <v>0.03</v>
      </c>
      <c r="AU60" s="4">
        <v>0.05</v>
      </c>
      <c r="AV60" s="4">
        <v>0.09</v>
      </c>
      <c r="AW60" s="4">
        <v>0.34</v>
      </c>
    </row>
    <row r="61" spans="1:49" x14ac:dyDescent="0.2">
      <c r="A61" t="s">
        <v>623</v>
      </c>
      <c r="B61" t="s">
        <v>76</v>
      </c>
      <c r="C61" t="s">
        <v>624</v>
      </c>
      <c r="D61" t="s">
        <v>625</v>
      </c>
      <c r="E61" t="s">
        <v>109</v>
      </c>
      <c r="I61" t="s">
        <v>80</v>
      </c>
      <c r="J61" t="s">
        <v>81</v>
      </c>
      <c r="K61" s="2">
        <v>0.45763888888888887</v>
      </c>
      <c r="L61" t="s">
        <v>626</v>
      </c>
      <c r="M61" t="s">
        <v>169</v>
      </c>
      <c r="N61" t="s">
        <v>274</v>
      </c>
      <c r="O61" t="s">
        <v>85</v>
      </c>
      <c r="P61" t="s">
        <v>422</v>
      </c>
      <c r="Q61" t="s">
        <v>85</v>
      </c>
      <c r="R61" t="s">
        <v>139</v>
      </c>
      <c r="S61" t="s">
        <v>85</v>
      </c>
      <c r="T61" t="s">
        <v>627</v>
      </c>
      <c r="U61" t="s">
        <v>89</v>
      </c>
      <c r="V61" t="s">
        <v>212</v>
      </c>
      <c r="W61" t="s">
        <v>85</v>
      </c>
      <c r="X61" t="s">
        <v>422</v>
      </c>
      <c r="Y61" t="s">
        <v>85</v>
      </c>
      <c r="Z61" t="s">
        <v>139</v>
      </c>
      <c r="AA61" t="s">
        <v>85</v>
      </c>
      <c r="AB61" t="s">
        <v>628</v>
      </c>
      <c r="AC61" t="s">
        <v>89</v>
      </c>
      <c r="AD61" t="s">
        <v>123</v>
      </c>
      <c r="AE61" t="s">
        <v>85</v>
      </c>
      <c r="AF61" t="s">
        <v>124</v>
      </c>
      <c r="AG61" t="s">
        <v>85</v>
      </c>
      <c r="AH61" t="s">
        <v>330</v>
      </c>
      <c r="AI61" t="s">
        <v>330</v>
      </c>
      <c r="AJ61" t="s">
        <v>471</v>
      </c>
      <c r="AK61" t="s">
        <v>471</v>
      </c>
      <c r="AL61" t="s">
        <v>139</v>
      </c>
      <c r="AM61" t="s">
        <v>139</v>
      </c>
      <c r="AN61" t="s">
        <v>89</v>
      </c>
      <c r="AO61" t="s">
        <v>89</v>
      </c>
      <c r="AP61" t="s">
        <v>98</v>
      </c>
      <c r="AQ61" t="s">
        <v>98</v>
      </c>
      <c r="AR61" t="s">
        <v>99</v>
      </c>
      <c r="AS61" t="s">
        <v>99</v>
      </c>
      <c r="AT61" s="4">
        <v>0</v>
      </c>
      <c r="AU61" s="4">
        <v>0</v>
      </c>
      <c r="AV61" s="4">
        <v>0</v>
      </c>
      <c r="AW61" s="4">
        <v>0.01</v>
      </c>
    </row>
    <row r="62" spans="1:49" x14ac:dyDescent="0.2">
      <c r="A62" t="s">
        <v>629</v>
      </c>
      <c r="B62" t="s">
        <v>76</v>
      </c>
      <c r="C62" t="s">
        <v>630</v>
      </c>
      <c r="D62" t="s">
        <v>631</v>
      </c>
      <c r="E62" t="s">
        <v>79</v>
      </c>
      <c r="I62" t="s">
        <v>80</v>
      </c>
      <c r="J62" t="s">
        <v>632</v>
      </c>
      <c r="K62" s="2">
        <v>0.45763888888888887</v>
      </c>
      <c r="L62" t="s">
        <v>633</v>
      </c>
      <c r="M62" t="s">
        <v>104</v>
      </c>
      <c r="N62" t="s">
        <v>634</v>
      </c>
      <c r="O62" t="s">
        <v>85</v>
      </c>
      <c r="P62" t="s">
        <v>465</v>
      </c>
      <c r="Q62" t="s">
        <v>85</v>
      </c>
      <c r="R62" t="s">
        <v>87</v>
      </c>
      <c r="S62" t="s">
        <v>85</v>
      </c>
      <c r="T62" t="s">
        <v>635</v>
      </c>
      <c r="U62" t="s">
        <v>89</v>
      </c>
      <c r="V62" t="s">
        <v>636</v>
      </c>
      <c r="W62" t="s">
        <v>85</v>
      </c>
      <c r="X62" t="s">
        <v>471</v>
      </c>
      <c r="Y62" t="s">
        <v>85</v>
      </c>
      <c r="Z62" t="s">
        <v>139</v>
      </c>
      <c r="AA62" t="s">
        <v>85</v>
      </c>
      <c r="AB62" t="s">
        <v>89</v>
      </c>
      <c r="AC62" t="s">
        <v>89</v>
      </c>
      <c r="AD62" t="s">
        <v>93</v>
      </c>
      <c r="AE62" t="s">
        <v>85</v>
      </c>
      <c r="AF62" t="s">
        <v>124</v>
      </c>
      <c r="AG62" t="s">
        <v>85</v>
      </c>
      <c r="AH62" t="s">
        <v>637</v>
      </c>
      <c r="AI62" t="s">
        <v>637</v>
      </c>
      <c r="AJ62" t="s">
        <v>235</v>
      </c>
      <c r="AK62" t="s">
        <v>235</v>
      </c>
      <c r="AL62" t="s">
        <v>139</v>
      </c>
      <c r="AM62" t="s">
        <v>139</v>
      </c>
      <c r="AN62" t="s">
        <v>89</v>
      </c>
      <c r="AO62" t="s">
        <v>89</v>
      </c>
      <c r="AP62" t="s">
        <v>98</v>
      </c>
      <c r="AQ62" t="s">
        <v>98</v>
      </c>
      <c r="AR62" t="s">
        <v>99</v>
      </c>
      <c r="AS62" t="s">
        <v>99</v>
      </c>
      <c r="AT62" s="4">
        <v>0.03</v>
      </c>
      <c r="AU62" s="4">
        <v>0.04</v>
      </c>
      <c r="AV62" s="4">
        <v>7.0000000000000007E-2</v>
      </c>
      <c r="AW62" s="4">
        <v>0.15</v>
      </c>
    </row>
    <row r="63" spans="1:49" x14ac:dyDescent="0.2">
      <c r="A63" t="s">
        <v>638</v>
      </c>
      <c r="B63" t="s">
        <v>76</v>
      </c>
      <c r="C63" t="s">
        <v>639</v>
      </c>
      <c r="D63" t="s">
        <v>108</v>
      </c>
      <c r="E63" t="s">
        <v>109</v>
      </c>
      <c r="I63" t="s">
        <v>80</v>
      </c>
      <c r="J63" t="s">
        <v>81</v>
      </c>
      <c r="K63" s="2">
        <v>0.45763888888888887</v>
      </c>
      <c r="L63" t="s">
        <v>640</v>
      </c>
      <c r="M63" t="s">
        <v>412</v>
      </c>
      <c r="N63" t="s">
        <v>274</v>
      </c>
      <c r="O63" t="s">
        <v>191</v>
      </c>
      <c r="P63" t="s">
        <v>359</v>
      </c>
      <c r="Q63" t="s">
        <v>156</v>
      </c>
      <c r="R63" t="s">
        <v>116</v>
      </c>
      <c r="S63" t="s">
        <v>641</v>
      </c>
      <c r="T63">
        <f>-(0.07 %)</f>
        <v>-7.000000000000001E-4</v>
      </c>
      <c r="U63" t="s">
        <v>89</v>
      </c>
      <c r="V63" t="s">
        <v>642</v>
      </c>
      <c r="W63" t="s">
        <v>217</v>
      </c>
      <c r="X63" t="s">
        <v>353</v>
      </c>
      <c r="Y63" t="s">
        <v>156</v>
      </c>
      <c r="Z63" t="s">
        <v>116</v>
      </c>
      <c r="AA63" t="s">
        <v>311</v>
      </c>
      <c r="AB63">
        <f>-(0.07 %)</f>
        <v>-7.000000000000001E-4</v>
      </c>
      <c r="AC63" t="s">
        <v>89</v>
      </c>
      <c r="AD63" t="s">
        <v>93</v>
      </c>
      <c r="AE63" t="s">
        <v>253</v>
      </c>
      <c r="AF63" t="s">
        <v>94</v>
      </c>
      <c r="AG63" t="s">
        <v>254</v>
      </c>
      <c r="AH63" t="s">
        <v>464</v>
      </c>
      <c r="AI63" t="s">
        <v>464</v>
      </c>
      <c r="AJ63" t="s">
        <v>643</v>
      </c>
      <c r="AK63" t="s">
        <v>643</v>
      </c>
      <c r="AL63" t="s">
        <v>116</v>
      </c>
      <c r="AM63" t="s">
        <v>116</v>
      </c>
      <c r="AN63" t="s">
        <v>89</v>
      </c>
      <c r="AO63" t="s">
        <v>89</v>
      </c>
      <c r="AP63" t="s">
        <v>98</v>
      </c>
      <c r="AQ63" t="s">
        <v>98</v>
      </c>
      <c r="AR63" t="s">
        <v>99</v>
      </c>
      <c r="AS63" t="s">
        <v>99</v>
      </c>
      <c r="AT63" s="4">
        <v>0.01</v>
      </c>
      <c r="AU63" s="4">
        <v>0.02</v>
      </c>
      <c r="AV63" s="4">
        <v>0.04</v>
      </c>
      <c r="AW63" s="4">
        <v>0.13</v>
      </c>
    </row>
    <row r="64" spans="1:49" x14ac:dyDescent="0.2">
      <c r="A64" t="s">
        <v>644</v>
      </c>
      <c r="B64" t="s">
        <v>76</v>
      </c>
      <c r="C64" t="s">
        <v>645</v>
      </c>
      <c r="D64" t="s">
        <v>534</v>
      </c>
      <c r="E64" t="s">
        <v>109</v>
      </c>
      <c r="I64" t="s">
        <v>80</v>
      </c>
      <c r="J64" t="s">
        <v>81</v>
      </c>
      <c r="K64" s="2">
        <v>0.45763888888888887</v>
      </c>
      <c r="L64" t="s">
        <v>646</v>
      </c>
      <c r="M64" t="s">
        <v>246</v>
      </c>
      <c r="N64" t="s">
        <v>247</v>
      </c>
      <c r="O64" t="s">
        <v>85</v>
      </c>
      <c r="P64" t="s">
        <v>235</v>
      </c>
      <c r="Q64" t="s">
        <v>85</v>
      </c>
      <c r="R64" t="s">
        <v>139</v>
      </c>
      <c r="S64" t="s">
        <v>85</v>
      </c>
      <c r="T64">
        <f>-(0.07 %)</f>
        <v>-7.000000000000001E-4</v>
      </c>
      <c r="U64" t="s">
        <v>89</v>
      </c>
      <c r="V64" t="s">
        <v>647</v>
      </c>
      <c r="W64" t="s">
        <v>85</v>
      </c>
      <c r="X64" t="s">
        <v>235</v>
      </c>
      <c r="Y64" t="s">
        <v>85</v>
      </c>
      <c r="Z64" t="s">
        <v>139</v>
      </c>
      <c r="AA64" t="s">
        <v>85</v>
      </c>
      <c r="AB64">
        <f>-(0.26 %)</f>
        <v>-2.5999999999999999E-3</v>
      </c>
      <c r="AC64" t="s">
        <v>89</v>
      </c>
      <c r="AD64" t="s">
        <v>122</v>
      </c>
      <c r="AE64" t="s">
        <v>85</v>
      </c>
      <c r="AF64" t="s">
        <v>124</v>
      </c>
      <c r="AG64" t="s">
        <v>85</v>
      </c>
      <c r="AH64" t="s">
        <v>648</v>
      </c>
      <c r="AI64" t="s">
        <v>648</v>
      </c>
      <c r="AJ64" t="s">
        <v>86</v>
      </c>
      <c r="AK64" t="s">
        <v>86</v>
      </c>
      <c r="AL64" t="s">
        <v>139</v>
      </c>
      <c r="AM64" t="s">
        <v>139</v>
      </c>
      <c r="AN64" t="s">
        <v>89</v>
      </c>
      <c r="AO64" t="s">
        <v>89</v>
      </c>
      <c r="AP64" t="s">
        <v>98</v>
      </c>
      <c r="AQ64" t="s">
        <v>98</v>
      </c>
      <c r="AR64" t="s">
        <v>99</v>
      </c>
      <c r="AS64" t="s">
        <v>99</v>
      </c>
      <c r="AT64" s="4">
        <v>0.04</v>
      </c>
      <c r="AU64" s="4">
        <v>0.05</v>
      </c>
      <c r="AV64" s="4">
        <v>7.0000000000000007E-2</v>
      </c>
      <c r="AW64" s="4">
        <v>0.17</v>
      </c>
    </row>
    <row r="65" spans="1:49" x14ac:dyDescent="0.2">
      <c r="A65" t="s">
        <v>649</v>
      </c>
      <c r="B65" t="s">
        <v>76</v>
      </c>
      <c r="C65" t="s">
        <v>650</v>
      </c>
      <c r="D65" t="s">
        <v>651</v>
      </c>
      <c r="E65" t="s">
        <v>79</v>
      </c>
      <c r="I65" t="s">
        <v>80</v>
      </c>
      <c r="J65" t="s">
        <v>81</v>
      </c>
      <c r="K65" s="2">
        <v>0.45763888888888887</v>
      </c>
      <c r="L65" t="s">
        <v>652</v>
      </c>
      <c r="M65" t="s">
        <v>246</v>
      </c>
    </row>
    <row r="66" spans="1:49" x14ac:dyDescent="0.2">
      <c r="A66" t="s">
        <v>653</v>
      </c>
      <c r="B66" t="s">
        <v>76</v>
      </c>
      <c r="C66" t="s">
        <v>654</v>
      </c>
      <c r="D66" t="s">
        <v>130</v>
      </c>
      <c r="E66" t="s">
        <v>79</v>
      </c>
      <c r="I66" t="s">
        <v>80</v>
      </c>
      <c r="J66" t="s">
        <v>81</v>
      </c>
      <c r="K66" s="2">
        <v>0.45763888888888887</v>
      </c>
      <c r="L66" t="s">
        <v>655</v>
      </c>
      <c r="M66" t="s">
        <v>656</v>
      </c>
      <c r="N66" t="s">
        <v>336</v>
      </c>
      <c r="O66" t="s">
        <v>85</v>
      </c>
      <c r="P66" t="s">
        <v>400</v>
      </c>
      <c r="Q66" t="s">
        <v>85</v>
      </c>
      <c r="R66" t="s">
        <v>87</v>
      </c>
      <c r="S66" t="s">
        <v>85</v>
      </c>
      <c r="T66">
        <f>-(0.25 %)</f>
        <v>-2.5000000000000001E-3</v>
      </c>
      <c r="U66" t="s">
        <v>89</v>
      </c>
      <c r="V66" t="s">
        <v>157</v>
      </c>
      <c r="W66" t="s">
        <v>85</v>
      </c>
      <c r="X66" t="s">
        <v>184</v>
      </c>
      <c r="Y66" t="s">
        <v>85</v>
      </c>
      <c r="Z66" t="s">
        <v>87</v>
      </c>
      <c r="AA66" t="s">
        <v>85</v>
      </c>
      <c r="AB66" t="s">
        <v>657</v>
      </c>
      <c r="AC66" t="s">
        <v>89</v>
      </c>
      <c r="AD66" t="s">
        <v>93</v>
      </c>
      <c r="AE66" t="s">
        <v>85</v>
      </c>
      <c r="AF66" t="s">
        <v>94</v>
      </c>
      <c r="AG66" t="s">
        <v>85</v>
      </c>
      <c r="AH66" t="s">
        <v>330</v>
      </c>
      <c r="AI66" t="s">
        <v>330</v>
      </c>
      <c r="AJ66" t="s">
        <v>184</v>
      </c>
      <c r="AK66" t="s">
        <v>184</v>
      </c>
      <c r="AL66" t="s">
        <v>87</v>
      </c>
      <c r="AM66" t="s">
        <v>87</v>
      </c>
      <c r="AN66" t="s">
        <v>89</v>
      </c>
      <c r="AO66" t="s">
        <v>89</v>
      </c>
      <c r="AP66" t="s">
        <v>98</v>
      </c>
      <c r="AQ66" t="s">
        <v>98</v>
      </c>
      <c r="AR66" t="s">
        <v>99</v>
      </c>
      <c r="AS66" t="s">
        <v>99</v>
      </c>
      <c r="AT66" s="4">
        <v>0</v>
      </c>
      <c r="AU66" s="4">
        <v>0.01</v>
      </c>
      <c r="AV66" s="4">
        <v>0.03</v>
      </c>
      <c r="AW66" s="4">
        <v>0.13</v>
      </c>
    </row>
    <row r="67" spans="1:49" x14ac:dyDescent="0.2">
      <c r="A67" t="s">
        <v>658</v>
      </c>
      <c r="B67" t="s">
        <v>76</v>
      </c>
      <c r="C67" t="s">
        <v>659</v>
      </c>
      <c r="D67" t="s">
        <v>660</v>
      </c>
      <c r="E67" t="s">
        <v>109</v>
      </c>
      <c r="I67" t="s">
        <v>80</v>
      </c>
      <c r="J67" t="s">
        <v>81</v>
      </c>
      <c r="K67" s="2">
        <v>0.45833333333333331</v>
      </c>
      <c r="L67" t="s">
        <v>661</v>
      </c>
      <c r="M67" t="s">
        <v>169</v>
      </c>
      <c r="N67" t="s">
        <v>662</v>
      </c>
      <c r="O67" t="s">
        <v>85</v>
      </c>
      <c r="P67" t="s">
        <v>620</v>
      </c>
      <c r="Q67" t="s">
        <v>85</v>
      </c>
      <c r="R67" t="s">
        <v>139</v>
      </c>
      <c r="S67" t="s">
        <v>85</v>
      </c>
      <c r="T67" t="s">
        <v>89</v>
      </c>
      <c r="U67" t="s">
        <v>89</v>
      </c>
      <c r="V67" t="s">
        <v>663</v>
      </c>
      <c r="W67" t="s">
        <v>593</v>
      </c>
      <c r="X67" t="s">
        <v>664</v>
      </c>
      <c r="Y67" t="s">
        <v>665</v>
      </c>
      <c r="Z67" t="s">
        <v>139</v>
      </c>
      <c r="AA67" t="s">
        <v>120</v>
      </c>
      <c r="AB67" t="s">
        <v>666</v>
      </c>
      <c r="AC67" t="s">
        <v>667</v>
      </c>
      <c r="AD67" t="s">
        <v>122</v>
      </c>
      <c r="AE67" t="s">
        <v>85</v>
      </c>
      <c r="AF67" t="s">
        <v>367</v>
      </c>
      <c r="AG67" t="s">
        <v>85</v>
      </c>
      <c r="AH67" t="s">
        <v>668</v>
      </c>
      <c r="AI67" t="s">
        <v>668</v>
      </c>
      <c r="AJ67" t="s">
        <v>620</v>
      </c>
      <c r="AK67" t="s">
        <v>620</v>
      </c>
      <c r="AL67" t="s">
        <v>669</v>
      </c>
      <c r="AM67" t="s">
        <v>669</v>
      </c>
      <c r="AN67" t="s">
        <v>89</v>
      </c>
      <c r="AO67" t="s">
        <v>89</v>
      </c>
      <c r="AP67" t="s">
        <v>98</v>
      </c>
      <c r="AQ67" t="s">
        <v>98</v>
      </c>
      <c r="AR67" t="s">
        <v>670</v>
      </c>
      <c r="AS67" t="s">
        <v>670</v>
      </c>
      <c r="AT67" s="4">
        <v>0.05</v>
      </c>
      <c r="AU67" s="4">
        <v>0.09</v>
      </c>
      <c r="AV67" s="4">
        <v>0.2</v>
      </c>
      <c r="AW67" s="4">
        <v>0.48</v>
      </c>
    </row>
    <row r="68" spans="1:49" x14ac:dyDescent="0.2">
      <c r="A68" t="s">
        <v>671</v>
      </c>
      <c r="B68" t="s">
        <v>76</v>
      </c>
      <c r="C68" t="s">
        <v>672</v>
      </c>
      <c r="D68" t="s">
        <v>673</v>
      </c>
      <c r="E68" t="s">
        <v>109</v>
      </c>
      <c r="I68" t="s">
        <v>80</v>
      </c>
      <c r="J68" t="s">
        <v>81</v>
      </c>
      <c r="K68" s="2">
        <v>0.45833333333333331</v>
      </c>
      <c r="L68" t="s">
        <v>674</v>
      </c>
      <c r="M68" t="s">
        <v>104</v>
      </c>
      <c r="N68" t="s">
        <v>247</v>
      </c>
      <c r="O68" t="s">
        <v>85</v>
      </c>
      <c r="P68" t="s">
        <v>337</v>
      </c>
      <c r="Q68" t="s">
        <v>85</v>
      </c>
      <c r="R68" t="s">
        <v>116</v>
      </c>
      <c r="S68" t="s">
        <v>85</v>
      </c>
      <c r="T68">
        <f>-(0.23 %)</f>
        <v>-2.3E-3</v>
      </c>
      <c r="U68" t="s">
        <v>89</v>
      </c>
      <c r="V68" t="s">
        <v>675</v>
      </c>
      <c r="W68" t="s">
        <v>85</v>
      </c>
      <c r="X68" t="s">
        <v>86</v>
      </c>
      <c r="Y68" t="s">
        <v>85</v>
      </c>
      <c r="Z68" t="s">
        <v>139</v>
      </c>
      <c r="AA68" t="s">
        <v>85</v>
      </c>
      <c r="AB68">
        <f>-(0.15 %)</f>
        <v>-1.5E-3</v>
      </c>
      <c r="AC68" t="s">
        <v>89</v>
      </c>
      <c r="AD68" t="s">
        <v>93</v>
      </c>
      <c r="AE68" t="s">
        <v>85</v>
      </c>
      <c r="AF68" t="s">
        <v>94</v>
      </c>
      <c r="AG68" t="s">
        <v>85</v>
      </c>
      <c r="AH68" t="s">
        <v>648</v>
      </c>
      <c r="AI68" t="s">
        <v>648</v>
      </c>
      <c r="AJ68" t="s">
        <v>337</v>
      </c>
      <c r="AK68" t="s">
        <v>337</v>
      </c>
      <c r="AL68" t="s">
        <v>139</v>
      </c>
      <c r="AM68" t="s">
        <v>139</v>
      </c>
      <c r="AN68" t="s">
        <v>89</v>
      </c>
      <c r="AO68" t="s">
        <v>89</v>
      </c>
      <c r="AP68" t="s">
        <v>98</v>
      </c>
      <c r="AQ68" t="s">
        <v>98</v>
      </c>
      <c r="AR68" t="s">
        <v>99</v>
      </c>
      <c r="AS68" t="s">
        <v>99</v>
      </c>
      <c r="AT68" s="4">
        <v>0.08</v>
      </c>
      <c r="AU68" s="4">
        <v>0.12</v>
      </c>
      <c r="AV68" s="4">
        <v>0.19</v>
      </c>
      <c r="AW68" s="4">
        <v>0.83</v>
      </c>
    </row>
    <row r="69" spans="1:49" x14ac:dyDescent="0.2">
      <c r="A69" t="s">
        <v>676</v>
      </c>
      <c r="B69" t="s">
        <v>76</v>
      </c>
      <c r="C69" t="s">
        <v>677</v>
      </c>
      <c r="D69" t="s">
        <v>678</v>
      </c>
      <c r="E69" t="s">
        <v>109</v>
      </c>
      <c r="I69" t="s">
        <v>80</v>
      </c>
      <c r="J69" t="s">
        <v>81</v>
      </c>
      <c r="K69" s="2">
        <v>0.45833333333333331</v>
      </c>
      <c r="L69" t="s">
        <v>679</v>
      </c>
      <c r="M69" t="s">
        <v>680</v>
      </c>
      <c r="N69" t="s">
        <v>274</v>
      </c>
      <c r="O69" t="s">
        <v>681</v>
      </c>
      <c r="P69" t="s">
        <v>682</v>
      </c>
      <c r="Q69" t="s">
        <v>683</v>
      </c>
      <c r="R69" t="s">
        <v>322</v>
      </c>
      <c r="S69" t="s">
        <v>252</v>
      </c>
      <c r="T69" t="s">
        <v>684</v>
      </c>
      <c r="U69">
        <f>-(0.8 %)</f>
        <v>-8.0000000000000002E-3</v>
      </c>
      <c r="V69" t="s">
        <v>685</v>
      </c>
      <c r="W69" t="s">
        <v>686</v>
      </c>
      <c r="X69" t="s">
        <v>664</v>
      </c>
      <c r="Y69" t="s">
        <v>687</v>
      </c>
      <c r="Z69" t="s">
        <v>322</v>
      </c>
      <c r="AA69" t="s">
        <v>116</v>
      </c>
      <c r="AB69" t="s">
        <v>688</v>
      </c>
      <c r="AC69" t="s">
        <v>689</v>
      </c>
      <c r="AD69" t="s">
        <v>122</v>
      </c>
      <c r="AE69" t="s">
        <v>85</v>
      </c>
      <c r="AF69" t="s">
        <v>367</v>
      </c>
      <c r="AG69" t="s">
        <v>403</v>
      </c>
      <c r="AH69" t="s">
        <v>492</v>
      </c>
      <c r="AI69" t="s">
        <v>492</v>
      </c>
      <c r="AJ69" t="s">
        <v>172</v>
      </c>
      <c r="AK69" t="s">
        <v>172</v>
      </c>
      <c r="AL69" t="s">
        <v>162</v>
      </c>
      <c r="AM69" t="s">
        <v>162</v>
      </c>
      <c r="AN69" t="s">
        <v>89</v>
      </c>
      <c r="AO69" t="s">
        <v>89</v>
      </c>
      <c r="AP69" t="s">
        <v>85</v>
      </c>
      <c r="AQ69" t="s">
        <v>85</v>
      </c>
      <c r="AR69" t="s">
        <v>99</v>
      </c>
      <c r="AS69" t="s">
        <v>99</v>
      </c>
      <c r="AT69" s="4">
        <v>0.03</v>
      </c>
      <c r="AU69" s="4">
        <v>0.04</v>
      </c>
      <c r="AV69" s="4">
        <v>0.06</v>
      </c>
      <c r="AW69" s="4">
        <v>0.16</v>
      </c>
    </row>
    <row r="70" spans="1:49" x14ac:dyDescent="0.2">
      <c r="A70" t="s">
        <v>649</v>
      </c>
      <c r="B70" t="s">
        <v>76</v>
      </c>
      <c r="C70" t="s">
        <v>650</v>
      </c>
      <c r="D70" t="s">
        <v>651</v>
      </c>
      <c r="E70" t="s">
        <v>79</v>
      </c>
      <c r="I70" t="s">
        <v>80</v>
      </c>
      <c r="J70" t="s">
        <v>81</v>
      </c>
      <c r="K70" s="2">
        <v>0.45833333333333331</v>
      </c>
      <c r="L70" t="s">
        <v>690</v>
      </c>
      <c r="M70" t="s">
        <v>246</v>
      </c>
      <c r="N70" t="s">
        <v>155</v>
      </c>
      <c r="O70" t="s">
        <v>85</v>
      </c>
      <c r="P70" t="s">
        <v>353</v>
      </c>
      <c r="Q70" t="s">
        <v>85</v>
      </c>
      <c r="R70" t="s">
        <v>139</v>
      </c>
      <c r="S70" t="s">
        <v>85</v>
      </c>
      <c r="T70" t="s">
        <v>89</v>
      </c>
      <c r="U70" t="s">
        <v>89</v>
      </c>
      <c r="V70" t="s">
        <v>177</v>
      </c>
      <c r="W70" t="s">
        <v>85</v>
      </c>
      <c r="X70" t="s">
        <v>353</v>
      </c>
      <c r="Y70" t="s">
        <v>85</v>
      </c>
      <c r="Z70" t="s">
        <v>87</v>
      </c>
      <c r="AA70" t="s">
        <v>85</v>
      </c>
      <c r="AB70" t="s">
        <v>89</v>
      </c>
      <c r="AC70" t="s">
        <v>89</v>
      </c>
      <c r="AD70" t="s">
        <v>93</v>
      </c>
      <c r="AE70" t="s">
        <v>85</v>
      </c>
      <c r="AF70" t="s">
        <v>94</v>
      </c>
      <c r="AG70" t="s">
        <v>85</v>
      </c>
      <c r="AH70" t="s">
        <v>691</v>
      </c>
      <c r="AI70" t="s">
        <v>691</v>
      </c>
      <c r="AJ70" t="s">
        <v>643</v>
      </c>
      <c r="AK70" t="s">
        <v>643</v>
      </c>
      <c r="AL70" t="s">
        <v>87</v>
      </c>
      <c r="AM70" t="s">
        <v>87</v>
      </c>
      <c r="AN70" t="s">
        <v>89</v>
      </c>
      <c r="AO70" t="s">
        <v>89</v>
      </c>
      <c r="AP70" t="s">
        <v>98</v>
      </c>
      <c r="AQ70" t="s">
        <v>98</v>
      </c>
      <c r="AR70" t="s">
        <v>99</v>
      </c>
      <c r="AS70" t="s">
        <v>99</v>
      </c>
      <c r="AT70" s="4">
        <v>0</v>
      </c>
      <c r="AU70" s="4">
        <v>0.01</v>
      </c>
      <c r="AV70" s="4">
        <v>0.03</v>
      </c>
      <c r="AW70" s="4">
        <v>0.11</v>
      </c>
    </row>
    <row r="71" spans="1:49" x14ac:dyDescent="0.2">
      <c r="A71" t="s">
        <v>692</v>
      </c>
      <c r="B71" t="s">
        <v>76</v>
      </c>
      <c r="C71" t="s">
        <v>693</v>
      </c>
      <c r="D71" t="s">
        <v>631</v>
      </c>
      <c r="E71" t="s">
        <v>79</v>
      </c>
      <c r="I71" t="s">
        <v>80</v>
      </c>
      <c r="J71" t="s">
        <v>81</v>
      </c>
      <c r="K71" s="2">
        <v>0.45833333333333331</v>
      </c>
      <c r="L71" t="s">
        <v>694</v>
      </c>
      <c r="M71" t="s">
        <v>260</v>
      </c>
      <c r="N71" t="s">
        <v>695</v>
      </c>
      <c r="O71" t="s">
        <v>85</v>
      </c>
      <c r="P71" t="s">
        <v>696</v>
      </c>
      <c r="Q71" t="s">
        <v>85</v>
      </c>
      <c r="R71" t="s">
        <v>87</v>
      </c>
      <c r="S71" t="s">
        <v>85</v>
      </c>
      <c r="T71" t="s">
        <v>697</v>
      </c>
      <c r="U71" t="s">
        <v>89</v>
      </c>
      <c r="V71" t="s">
        <v>698</v>
      </c>
      <c r="W71" t="s">
        <v>85</v>
      </c>
      <c r="X71" t="s">
        <v>696</v>
      </c>
      <c r="Y71" t="s">
        <v>85</v>
      </c>
      <c r="Z71" t="s">
        <v>87</v>
      </c>
      <c r="AA71" t="s">
        <v>85</v>
      </c>
      <c r="AB71" t="s">
        <v>699</v>
      </c>
      <c r="AC71" t="s">
        <v>89</v>
      </c>
      <c r="AD71" t="s">
        <v>122</v>
      </c>
      <c r="AE71" t="s">
        <v>85</v>
      </c>
      <c r="AF71" t="s">
        <v>296</v>
      </c>
      <c r="AG71" t="s">
        <v>85</v>
      </c>
      <c r="AH71" t="s">
        <v>691</v>
      </c>
      <c r="AI71" t="s">
        <v>691</v>
      </c>
      <c r="AJ71" t="s">
        <v>700</v>
      </c>
      <c r="AK71" t="s">
        <v>700</v>
      </c>
      <c r="AL71" t="s">
        <v>87</v>
      </c>
      <c r="AM71" t="s">
        <v>87</v>
      </c>
      <c r="AN71" t="s">
        <v>89</v>
      </c>
      <c r="AO71" t="s">
        <v>89</v>
      </c>
      <c r="AP71" t="s">
        <v>85</v>
      </c>
      <c r="AQ71" t="s">
        <v>85</v>
      </c>
      <c r="AR71" t="s">
        <v>99</v>
      </c>
      <c r="AS71" t="s">
        <v>99</v>
      </c>
      <c r="AT71" s="4">
        <v>0</v>
      </c>
      <c r="AU71" s="4">
        <v>0</v>
      </c>
      <c r="AV71" s="4">
        <v>0.01</v>
      </c>
      <c r="AW71" s="4">
        <v>0.08</v>
      </c>
    </row>
    <row r="72" spans="1:49" x14ac:dyDescent="0.2">
      <c r="A72" t="s">
        <v>701</v>
      </c>
      <c r="B72" t="s">
        <v>76</v>
      </c>
      <c r="C72" t="s">
        <v>702</v>
      </c>
      <c r="D72" t="s">
        <v>703</v>
      </c>
      <c r="E72" t="s">
        <v>79</v>
      </c>
      <c r="I72" t="s">
        <v>80</v>
      </c>
      <c r="J72" t="s">
        <v>81</v>
      </c>
      <c r="K72" s="2">
        <v>0.45833333333333331</v>
      </c>
      <c r="L72" t="s">
        <v>704</v>
      </c>
      <c r="M72" t="s">
        <v>83</v>
      </c>
      <c r="N72" t="s">
        <v>691</v>
      </c>
      <c r="O72" t="s">
        <v>85</v>
      </c>
      <c r="P72" t="s">
        <v>664</v>
      </c>
      <c r="Q72" t="s">
        <v>85</v>
      </c>
      <c r="R72" t="s">
        <v>139</v>
      </c>
      <c r="S72" t="s">
        <v>85</v>
      </c>
      <c r="T72" t="s">
        <v>705</v>
      </c>
      <c r="U72" t="s">
        <v>89</v>
      </c>
      <c r="V72" t="s">
        <v>706</v>
      </c>
      <c r="W72" t="s">
        <v>85</v>
      </c>
      <c r="X72" t="s">
        <v>664</v>
      </c>
      <c r="Y72" t="s">
        <v>85</v>
      </c>
      <c r="Z72" t="s">
        <v>139</v>
      </c>
      <c r="AA72" t="s">
        <v>85</v>
      </c>
      <c r="AB72" t="s">
        <v>707</v>
      </c>
      <c r="AC72" t="s">
        <v>89</v>
      </c>
      <c r="AD72" t="s">
        <v>93</v>
      </c>
      <c r="AE72" t="s">
        <v>85</v>
      </c>
      <c r="AF72" t="s">
        <v>94</v>
      </c>
      <c r="AG72" t="s">
        <v>85</v>
      </c>
      <c r="AH72" t="s">
        <v>708</v>
      </c>
      <c r="AI72" t="s">
        <v>708</v>
      </c>
      <c r="AJ72" t="s">
        <v>709</v>
      </c>
      <c r="AK72" t="s">
        <v>709</v>
      </c>
      <c r="AL72" t="s">
        <v>139</v>
      </c>
      <c r="AM72" t="s">
        <v>139</v>
      </c>
      <c r="AN72" t="s">
        <v>89</v>
      </c>
      <c r="AO72" t="s">
        <v>89</v>
      </c>
      <c r="AP72" t="s">
        <v>98</v>
      </c>
      <c r="AQ72" t="s">
        <v>98</v>
      </c>
      <c r="AR72" t="s">
        <v>99</v>
      </c>
      <c r="AS72" t="s">
        <v>99</v>
      </c>
      <c r="AT72" s="4">
        <v>0</v>
      </c>
      <c r="AU72" s="4">
        <v>0</v>
      </c>
      <c r="AV72" s="4">
        <v>0.02</v>
      </c>
      <c r="AW72" s="4">
        <v>0.17</v>
      </c>
    </row>
    <row r="73" spans="1:49" x14ac:dyDescent="0.2">
      <c r="A73" t="s">
        <v>710</v>
      </c>
      <c r="B73" t="s">
        <v>76</v>
      </c>
      <c r="C73" t="s">
        <v>711</v>
      </c>
      <c r="D73" t="s">
        <v>495</v>
      </c>
      <c r="E73" t="s">
        <v>109</v>
      </c>
      <c r="I73" t="s">
        <v>80</v>
      </c>
      <c r="J73" t="s">
        <v>81</v>
      </c>
      <c r="K73" s="2">
        <v>0.45833333333333331</v>
      </c>
      <c r="L73" t="s">
        <v>712</v>
      </c>
      <c r="M73" t="s">
        <v>83</v>
      </c>
      <c r="N73" t="s">
        <v>247</v>
      </c>
      <c r="O73" t="s">
        <v>85</v>
      </c>
      <c r="P73" t="s">
        <v>457</v>
      </c>
      <c r="Q73" t="s">
        <v>85</v>
      </c>
      <c r="R73" t="s">
        <v>139</v>
      </c>
      <c r="S73" t="s">
        <v>85</v>
      </c>
      <c r="T73" t="s">
        <v>713</v>
      </c>
      <c r="U73" t="s">
        <v>89</v>
      </c>
      <c r="V73" t="s">
        <v>714</v>
      </c>
      <c r="W73" t="s">
        <v>85</v>
      </c>
      <c r="X73" t="s">
        <v>457</v>
      </c>
      <c r="Y73" t="s">
        <v>85</v>
      </c>
      <c r="Z73" t="s">
        <v>139</v>
      </c>
      <c r="AA73" t="s">
        <v>85</v>
      </c>
      <c r="AB73" t="s">
        <v>715</v>
      </c>
      <c r="AC73" t="s">
        <v>89</v>
      </c>
      <c r="AD73" t="s">
        <v>93</v>
      </c>
      <c r="AE73" t="s">
        <v>85</v>
      </c>
      <c r="AF73" t="s">
        <v>94</v>
      </c>
      <c r="AG73" t="s">
        <v>85</v>
      </c>
      <c r="AH73" t="s">
        <v>648</v>
      </c>
      <c r="AI73" t="s">
        <v>648</v>
      </c>
      <c r="AJ73" t="s">
        <v>422</v>
      </c>
      <c r="AK73" t="s">
        <v>422</v>
      </c>
      <c r="AL73" t="s">
        <v>97</v>
      </c>
      <c r="AM73" t="s">
        <v>97</v>
      </c>
      <c r="AN73" t="s">
        <v>89</v>
      </c>
      <c r="AO73" t="s">
        <v>89</v>
      </c>
      <c r="AP73" t="s">
        <v>98</v>
      </c>
      <c r="AQ73" t="s">
        <v>98</v>
      </c>
      <c r="AR73" t="s">
        <v>99</v>
      </c>
      <c r="AS73" t="s">
        <v>99</v>
      </c>
      <c r="AT73" s="4">
        <v>0.06</v>
      </c>
      <c r="AU73" s="4">
        <v>0.08</v>
      </c>
      <c r="AV73" s="4">
        <v>0.13</v>
      </c>
      <c r="AW73" s="4">
        <v>0.44</v>
      </c>
    </row>
    <row r="74" spans="1:49" x14ac:dyDescent="0.2">
      <c r="A74" t="s">
        <v>716</v>
      </c>
      <c r="B74" t="s">
        <v>76</v>
      </c>
      <c r="C74" t="s">
        <v>717</v>
      </c>
      <c r="D74" t="s">
        <v>718</v>
      </c>
      <c r="E74" t="s">
        <v>109</v>
      </c>
      <c r="I74" t="s">
        <v>80</v>
      </c>
      <c r="J74" t="s">
        <v>81</v>
      </c>
      <c r="K74" s="2">
        <v>0.45833333333333331</v>
      </c>
      <c r="L74" t="s">
        <v>719</v>
      </c>
      <c r="M74" t="s">
        <v>680</v>
      </c>
      <c r="N74" t="s">
        <v>112</v>
      </c>
      <c r="O74" t="s">
        <v>85</v>
      </c>
      <c r="P74" t="s">
        <v>457</v>
      </c>
      <c r="Q74" t="s">
        <v>85</v>
      </c>
      <c r="R74" t="s">
        <v>116</v>
      </c>
      <c r="S74" t="s">
        <v>85</v>
      </c>
      <c r="T74" t="s">
        <v>720</v>
      </c>
      <c r="U74" t="s">
        <v>89</v>
      </c>
      <c r="V74" t="s">
        <v>721</v>
      </c>
      <c r="W74" t="s">
        <v>85</v>
      </c>
      <c r="X74" t="s">
        <v>457</v>
      </c>
      <c r="Y74" t="s">
        <v>85</v>
      </c>
      <c r="Z74" t="s">
        <v>116</v>
      </c>
      <c r="AA74" t="s">
        <v>85</v>
      </c>
      <c r="AB74" t="s">
        <v>722</v>
      </c>
      <c r="AC74" t="s">
        <v>89</v>
      </c>
      <c r="AD74" t="s">
        <v>93</v>
      </c>
      <c r="AE74" t="s">
        <v>85</v>
      </c>
      <c r="AF74" t="s">
        <v>403</v>
      </c>
      <c r="AG74" t="s">
        <v>85</v>
      </c>
      <c r="AH74" t="s">
        <v>424</v>
      </c>
      <c r="AI74" t="s">
        <v>424</v>
      </c>
      <c r="AJ74" t="s">
        <v>465</v>
      </c>
      <c r="AK74" t="s">
        <v>465</v>
      </c>
      <c r="AL74" t="s">
        <v>116</v>
      </c>
      <c r="AM74" t="s">
        <v>116</v>
      </c>
      <c r="AN74" t="s">
        <v>89</v>
      </c>
      <c r="AO74" t="s">
        <v>89</v>
      </c>
      <c r="AP74" t="s">
        <v>98</v>
      </c>
      <c r="AQ74" t="s">
        <v>98</v>
      </c>
      <c r="AR74" t="s">
        <v>99</v>
      </c>
      <c r="AS74" t="s">
        <v>99</v>
      </c>
      <c r="AT74" s="4">
        <v>0.01</v>
      </c>
      <c r="AU74" s="4">
        <v>0.02</v>
      </c>
      <c r="AV74" s="4">
        <v>0.05</v>
      </c>
      <c r="AW74" s="4">
        <v>0.53</v>
      </c>
    </row>
    <row r="75" spans="1:49" x14ac:dyDescent="0.2">
      <c r="A75" t="s">
        <v>723</v>
      </c>
      <c r="B75" t="s">
        <v>76</v>
      </c>
      <c r="C75" t="s">
        <v>724</v>
      </c>
      <c r="D75" t="s">
        <v>725</v>
      </c>
      <c r="E75" t="s">
        <v>79</v>
      </c>
      <c r="I75" t="s">
        <v>80</v>
      </c>
      <c r="J75" t="s">
        <v>81</v>
      </c>
      <c r="K75" s="2">
        <v>0.45833333333333331</v>
      </c>
      <c r="L75" t="s">
        <v>726</v>
      </c>
      <c r="M75" t="s">
        <v>727</v>
      </c>
      <c r="N75" t="s">
        <v>247</v>
      </c>
      <c r="O75" t="s">
        <v>85</v>
      </c>
      <c r="P75" t="s">
        <v>481</v>
      </c>
      <c r="Q75" t="s">
        <v>85</v>
      </c>
      <c r="R75" t="s">
        <v>87</v>
      </c>
      <c r="S75" t="s">
        <v>85</v>
      </c>
      <c r="T75" t="s">
        <v>89</v>
      </c>
      <c r="U75" t="s">
        <v>89</v>
      </c>
      <c r="V75" t="s">
        <v>728</v>
      </c>
      <c r="W75" t="s">
        <v>85</v>
      </c>
      <c r="X75" t="s">
        <v>481</v>
      </c>
      <c r="Y75" t="s">
        <v>85</v>
      </c>
      <c r="Z75" t="s">
        <v>87</v>
      </c>
      <c r="AA75" t="s">
        <v>85</v>
      </c>
      <c r="AB75" t="s">
        <v>89</v>
      </c>
      <c r="AC75" t="s">
        <v>89</v>
      </c>
      <c r="AD75" t="s">
        <v>93</v>
      </c>
      <c r="AE75" t="s">
        <v>85</v>
      </c>
      <c r="AF75" t="s">
        <v>94</v>
      </c>
      <c r="AG75" t="s">
        <v>85</v>
      </c>
      <c r="AH75" t="s">
        <v>95</v>
      </c>
      <c r="AI75" t="s">
        <v>95</v>
      </c>
      <c r="AJ75" t="s">
        <v>465</v>
      </c>
      <c r="AK75" t="s">
        <v>465</v>
      </c>
      <c r="AL75" t="s">
        <v>87</v>
      </c>
      <c r="AM75" t="s">
        <v>87</v>
      </c>
      <c r="AN75" t="s">
        <v>89</v>
      </c>
      <c r="AO75" t="s">
        <v>89</v>
      </c>
      <c r="AP75" t="s">
        <v>98</v>
      </c>
      <c r="AQ75" t="s">
        <v>98</v>
      </c>
      <c r="AR75" t="s">
        <v>99</v>
      </c>
      <c r="AS75" t="s">
        <v>99</v>
      </c>
      <c r="AT75" s="4">
        <v>0.01</v>
      </c>
      <c r="AU75" s="4">
        <v>0.02</v>
      </c>
      <c r="AV75" s="4">
        <v>0.05</v>
      </c>
      <c r="AW75" s="4">
        <v>0.22</v>
      </c>
    </row>
    <row r="76" spans="1:49" x14ac:dyDescent="0.2">
      <c r="A76" t="s">
        <v>729</v>
      </c>
      <c r="B76" t="s">
        <v>76</v>
      </c>
      <c r="C76" t="s">
        <v>730</v>
      </c>
      <c r="D76" t="s">
        <v>731</v>
      </c>
      <c r="E76" t="s">
        <v>109</v>
      </c>
      <c r="I76" t="s">
        <v>80</v>
      </c>
      <c r="J76" t="s">
        <v>81</v>
      </c>
      <c r="K76" s="2">
        <v>0.45833333333333331</v>
      </c>
      <c r="L76" t="s">
        <v>732</v>
      </c>
      <c r="M76" t="s">
        <v>680</v>
      </c>
      <c r="N76" t="s">
        <v>393</v>
      </c>
      <c r="O76" t="s">
        <v>85</v>
      </c>
      <c r="P76" t="s">
        <v>115</v>
      </c>
      <c r="Q76" t="s">
        <v>85</v>
      </c>
      <c r="R76" t="s">
        <v>116</v>
      </c>
      <c r="S76" t="s">
        <v>85</v>
      </c>
      <c r="T76" t="s">
        <v>733</v>
      </c>
      <c r="U76" t="s">
        <v>89</v>
      </c>
      <c r="V76" t="s">
        <v>734</v>
      </c>
      <c r="W76" t="s">
        <v>85</v>
      </c>
      <c r="X76" t="s">
        <v>115</v>
      </c>
      <c r="Y76" t="s">
        <v>85</v>
      </c>
      <c r="Z76" t="s">
        <v>139</v>
      </c>
      <c r="AA76" t="s">
        <v>85</v>
      </c>
      <c r="AB76" t="s">
        <v>735</v>
      </c>
      <c r="AC76" t="s">
        <v>89</v>
      </c>
      <c r="AD76" t="s">
        <v>93</v>
      </c>
      <c r="AE76" t="s">
        <v>85</v>
      </c>
      <c r="AF76" t="s">
        <v>94</v>
      </c>
      <c r="AG76" t="s">
        <v>85</v>
      </c>
      <c r="AH76" t="s">
        <v>227</v>
      </c>
      <c r="AI76" t="s">
        <v>227</v>
      </c>
      <c r="AJ76" t="s">
        <v>594</v>
      </c>
      <c r="AK76" t="s">
        <v>594</v>
      </c>
      <c r="AL76" t="s">
        <v>97</v>
      </c>
      <c r="AM76" t="s">
        <v>97</v>
      </c>
      <c r="AN76" t="s">
        <v>89</v>
      </c>
      <c r="AO76" t="s">
        <v>89</v>
      </c>
      <c r="AP76" t="s">
        <v>98</v>
      </c>
      <c r="AQ76" t="s">
        <v>98</v>
      </c>
      <c r="AR76" t="s">
        <v>99</v>
      </c>
      <c r="AS76" t="s">
        <v>99</v>
      </c>
      <c r="AT76" s="4">
        <v>0</v>
      </c>
      <c r="AU76" s="4">
        <v>0</v>
      </c>
      <c r="AV76" s="4">
        <v>0.02</v>
      </c>
      <c r="AW76" s="4">
        <v>0.27</v>
      </c>
    </row>
    <row r="77" spans="1:49" x14ac:dyDescent="0.2">
      <c r="A77" t="s">
        <v>736</v>
      </c>
      <c r="B77" t="s">
        <v>76</v>
      </c>
      <c r="C77" t="s">
        <v>737</v>
      </c>
      <c r="D77" t="s">
        <v>738</v>
      </c>
      <c r="E77" t="s">
        <v>109</v>
      </c>
      <c r="I77" t="s">
        <v>80</v>
      </c>
      <c r="J77" t="s">
        <v>81</v>
      </c>
      <c r="K77" s="2">
        <v>0.45833333333333331</v>
      </c>
      <c r="L77" t="s">
        <v>739</v>
      </c>
      <c r="M77" t="s">
        <v>352</v>
      </c>
      <c r="N77" t="s">
        <v>247</v>
      </c>
      <c r="O77" t="s">
        <v>85</v>
      </c>
      <c r="P77" t="s">
        <v>184</v>
      </c>
      <c r="Q77" t="s">
        <v>85</v>
      </c>
      <c r="R77" t="s">
        <v>219</v>
      </c>
      <c r="S77" t="s">
        <v>85</v>
      </c>
      <c r="T77" t="s">
        <v>740</v>
      </c>
      <c r="U77" t="s">
        <v>89</v>
      </c>
      <c r="V77" t="s">
        <v>492</v>
      </c>
      <c r="W77" t="s">
        <v>85</v>
      </c>
      <c r="X77" t="s">
        <v>741</v>
      </c>
      <c r="Y77" t="s">
        <v>85</v>
      </c>
      <c r="Z77" t="s">
        <v>742</v>
      </c>
      <c r="AA77" t="s">
        <v>85</v>
      </c>
      <c r="AB77" t="s">
        <v>743</v>
      </c>
      <c r="AC77" t="s">
        <v>89</v>
      </c>
      <c r="AD77" t="s">
        <v>253</v>
      </c>
      <c r="AE77" t="s">
        <v>85</v>
      </c>
      <c r="AF77" t="s">
        <v>94</v>
      </c>
      <c r="AG77" t="s">
        <v>85</v>
      </c>
      <c r="AH77" t="s">
        <v>330</v>
      </c>
      <c r="AI77" t="s">
        <v>330</v>
      </c>
      <c r="AJ77" t="s">
        <v>581</v>
      </c>
      <c r="AK77" t="s">
        <v>581</v>
      </c>
      <c r="AL77" t="s">
        <v>127</v>
      </c>
      <c r="AM77" t="s">
        <v>127</v>
      </c>
      <c r="AN77" t="s">
        <v>89</v>
      </c>
      <c r="AO77" t="s">
        <v>89</v>
      </c>
      <c r="AP77" t="s">
        <v>98</v>
      </c>
      <c r="AQ77" t="s">
        <v>98</v>
      </c>
      <c r="AR77" t="s">
        <v>99</v>
      </c>
      <c r="AS77" t="s">
        <v>99</v>
      </c>
      <c r="AT77" s="4">
        <v>0.06</v>
      </c>
      <c r="AU77" s="4">
        <v>0.09</v>
      </c>
      <c r="AV77" s="4">
        <v>0.14000000000000001</v>
      </c>
      <c r="AW77" s="4">
        <v>0.55000000000000004</v>
      </c>
    </row>
    <row r="78" spans="1:49" x14ac:dyDescent="0.2">
      <c r="A78" t="s">
        <v>744</v>
      </c>
      <c r="B78" t="s">
        <v>76</v>
      </c>
      <c r="C78" t="s">
        <v>745</v>
      </c>
      <c r="D78" t="s">
        <v>651</v>
      </c>
      <c r="E78" t="s">
        <v>79</v>
      </c>
      <c r="I78" t="s">
        <v>80</v>
      </c>
      <c r="J78" t="s">
        <v>81</v>
      </c>
      <c r="K78" s="2">
        <v>0.45902777777777781</v>
      </c>
      <c r="L78" t="s">
        <v>746</v>
      </c>
      <c r="M78" t="s">
        <v>169</v>
      </c>
      <c r="N78" t="s">
        <v>336</v>
      </c>
      <c r="O78" t="s">
        <v>747</v>
      </c>
      <c r="P78" t="s">
        <v>611</v>
      </c>
      <c r="Q78" t="s">
        <v>611</v>
      </c>
      <c r="R78" t="s">
        <v>139</v>
      </c>
      <c r="S78" t="s">
        <v>311</v>
      </c>
      <c r="T78">
        <f>-(0.09 %)</f>
        <v>-8.9999999999999998E-4</v>
      </c>
      <c r="U78" t="s">
        <v>89</v>
      </c>
      <c r="V78" t="s">
        <v>748</v>
      </c>
      <c r="W78" t="s">
        <v>749</v>
      </c>
      <c r="X78" t="s">
        <v>378</v>
      </c>
      <c r="Y78" t="s">
        <v>283</v>
      </c>
      <c r="Z78" t="s">
        <v>139</v>
      </c>
      <c r="AA78" t="s">
        <v>311</v>
      </c>
      <c r="AB78">
        <f>-(0.01 %)</f>
        <v>-1E-4</v>
      </c>
      <c r="AC78" t="s">
        <v>89</v>
      </c>
      <c r="AD78" t="s">
        <v>93</v>
      </c>
      <c r="AE78" t="s">
        <v>85</v>
      </c>
      <c r="AF78" t="s">
        <v>124</v>
      </c>
      <c r="AG78" t="s">
        <v>296</v>
      </c>
      <c r="AH78" t="s">
        <v>330</v>
      </c>
      <c r="AI78" t="s">
        <v>330</v>
      </c>
      <c r="AJ78" t="s">
        <v>378</v>
      </c>
      <c r="AK78" t="s">
        <v>378</v>
      </c>
      <c r="AL78" t="s">
        <v>139</v>
      </c>
      <c r="AM78" t="s">
        <v>139</v>
      </c>
      <c r="AN78" t="s">
        <v>89</v>
      </c>
      <c r="AO78" t="s">
        <v>89</v>
      </c>
      <c r="AP78" t="s">
        <v>98</v>
      </c>
      <c r="AQ78" t="s">
        <v>98</v>
      </c>
      <c r="AR78" t="s">
        <v>99</v>
      </c>
      <c r="AS78" t="s">
        <v>99</v>
      </c>
      <c r="AT78" s="4">
        <v>0.03</v>
      </c>
      <c r="AU78" s="4">
        <v>0.05</v>
      </c>
      <c r="AV78" s="4">
        <v>0.1</v>
      </c>
      <c r="AW78" s="4">
        <v>0.47</v>
      </c>
    </row>
    <row r="79" spans="1:49" x14ac:dyDescent="0.2">
      <c r="A79" t="s">
        <v>750</v>
      </c>
      <c r="B79" t="s">
        <v>76</v>
      </c>
      <c r="C79" t="s">
        <v>751</v>
      </c>
      <c r="D79" t="s">
        <v>660</v>
      </c>
      <c r="E79" t="s">
        <v>79</v>
      </c>
      <c r="I79" t="s">
        <v>80</v>
      </c>
      <c r="J79" t="s">
        <v>81</v>
      </c>
      <c r="K79" s="2">
        <v>0.45902777777777781</v>
      </c>
      <c r="L79" t="s">
        <v>752</v>
      </c>
      <c r="M79" t="s">
        <v>246</v>
      </c>
      <c r="N79" t="s">
        <v>274</v>
      </c>
      <c r="O79" t="s">
        <v>85</v>
      </c>
      <c r="P79" t="s">
        <v>219</v>
      </c>
      <c r="Q79" t="s">
        <v>85</v>
      </c>
      <c r="R79" t="s">
        <v>139</v>
      </c>
      <c r="S79" t="s">
        <v>85</v>
      </c>
      <c r="T79">
        <f>-(0.12 %)</f>
        <v>-1.1999999999999999E-3</v>
      </c>
      <c r="U79" t="s">
        <v>89</v>
      </c>
      <c r="V79" t="s">
        <v>753</v>
      </c>
      <c r="W79" t="s">
        <v>85</v>
      </c>
      <c r="X79" t="s">
        <v>219</v>
      </c>
      <c r="Y79" t="s">
        <v>85</v>
      </c>
      <c r="Z79" t="s">
        <v>116</v>
      </c>
      <c r="AA79" t="s">
        <v>85</v>
      </c>
      <c r="AB79" t="s">
        <v>754</v>
      </c>
      <c r="AC79" t="s">
        <v>89</v>
      </c>
      <c r="AD79" t="s">
        <v>93</v>
      </c>
      <c r="AE79" t="s">
        <v>85</v>
      </c>
      <c r="AF79" t="s">
        <v>94</v>
      </c>
      <c r="AG79" t="s">
        <v>85</v>
      </c>
      <c r="AH79" t="s">
        <v>148</v>
      </c>
      <c r="AI79" t="s">
        <v>148</v>
      </c>
      <c r="AJ79" t="s">
        <v>224</v>
      </c>
      <c r="AK79" t="s">
        <v>224</v>
      </c>
      <c r="AL79" t="s">
        <v>116</v>
      </c>
      <c r="AM79" t="s">
        <v>116</v>
      </c>
      <c r="AN79" t="s">
        <v>89</v>
      </c>
      <c r="AO79" t="s">
        <v>89</v>
      </c>
      <c r="AP79" t="s">
        <v>98</v>
      </c>
      <c r="AQ79" t="s">
        <v>98</v>
      </c>
      <c r="AR79" t="s">
        <v>99</v>
      </c>
      <c r="AS79" t="s">
        <v>99</v>
      </c>
      <c r="AT79" s="4">
        <v>0</v>
      </c>
      <c r="AU79" s="4">
        <v>0.02</v>
      </c>
      <c r="AV79" s="4">
        <v>0.04</v>
      </c>
      <c r="AW79" s="4">
        <v>0.14000000000000001</v>
      </c>
    </row>
    <row r="80" spans="1:49" x14ac:dyDescent="0.2">
      <c r="A80" t="s">
        <v>755</v>
      </c>
      <c r="B80" t="s">
        <v>76</v>
      </c>
      <c r="C80" t="s">
        <v>756</v>
      </c>
      <c r="D80" t="s">
        <v>757</v>
      </c>
      <c r="E80" t="s">
        <v>109</v>
      </c>
      <c r="I80" t="s">
        <v>80</v>
      </c>
      <c r="J80" t="s">
        <v>81</v>
      </c>
      <c r="K80" s="2">
        <v>0.45902777777777781</v>
      </c>
      <c r="L80" t="s">
        <v>758</v>
      </c>
      <c r="M80" t="s">
        <v>656</v>
      </c>
      <c r="N80" t="s">
        <v>155</v>
      </c>
      <c r="O80" t="s">
        <v>85</v>
      </c>
      <c r="P80" t="s">
        <v>400</v>
      </c>
      <c r="Q80" t="s">
        <v>85</v>
      </c>
      <c r="R80" t="s">
        <v>139</v>
      </c>
      <c r="S80" t="s">
        <v>85</v>
      </c>
      <c r="T80">
        <f>-(0.23 %)</f>
        <v>-2.3E-3</v>
      </c>
      <c r="U80" t="s">
        <v>89</v>
      </c>
      <c r="V80" t="s">
        <v>759</v>
      </c>
      <c r="W80" t="s">
        <v>760</v>
      </c>
      <c r="X80" t="s">
        <v>761</v>
      </c>
      <c r="Y80" t="s">
        <v>266</v>
      </c>
      <c r="Z80" t="s">
        <v>139</v>
      </c>
      <c r="AA80" t="s">
        <v>501</v>
      </c>
      <c r="AB80">
        <f>-(0.17 %)</f>
        <v>-1.7000000000000001E-3</v>
      </c>
      <c r="AC80" t="s">
        <v>89</v>
      </c>
      <c r="AD80" t="s">
        <v>93</v>
      </c>
      <c r="AE80" t="s">
        <v>85</v>
      </c>
      <c r="AF80" t="s">
        <v>94</v>
      </c>
      <c r="AG80" t="s">
        <v>85</v>
      </c>
      <c r="AH80" t="s">
        <v>314</v>
      </c>
      <c r="AI80" t="s">
        <v>314</v>
      </c>
      <c r="AJ80" t="s">
        <v>762</v>
      </c>
      <c r="AK80" t="s">
        <v>762</v>
      </c>
      <c r="AL80" t="s">
        <v>139</v>
      </c>
      <c r="AM80" t="s">
        <v>139</v>
      </c>
      <c r="AN80" t="s">
        <v>89</v>
      </c>
      <c r="AO80" t="s">
        <v>89</v>
      </c>
      <c r="AP80" t="s">
        <v>98</v>
      </c>
      <c r="AQ80" t="s">
        <v>98</v>
      </c>
      <c r="AR80" t="s">
        <v>99</v>
      </c>
      <c r="AS80" t="s">
        <v>99</v>
      </c>
      <c r="AT80" s="4">
        <v>0.02</v>
      </c>
      <c r="AU80" s="4">
        <v>0.04</v>
      </c>
      <c r="AV80" s="4">
        <v>7.0000000000000007E-2</v>
      </c>
      <c r="AW80" s="4">
        <v>0.23</v>
      </c>
    </row>
    <row r="81" spans="1:49" x14ac:dyDescent="0.2">
      <c r="A81" t="s">
        <v>763</v>
      </c>
      <c r="B81" t="s">
        <v>76</v>
      </c>
      <c r="C81" t="s">
        <v>764</v>
      </c>
      <c r="D81" t="s">
        <v>765</v>
      </c>
      <c r="E81" t="s">
        <v>766</v>
      </c>
      <c r="I81" t="s">
        <v>80</v>
      </c>
      <c r="J81" t="s">
        <v>81</v>
      </c>
      <c r="K81" s="2">
        <v>0.45902777777777781</v>
      </c>
      <c r="L81" t="s">
        <v>767</v>
      </c>
      <c r="M81" t="s">
        <v>352</v>
      </c>
      <c r="N81" t="s">
        <v>155</v>
      </c>
      <c r="O81" t="s">
        <v>85</v>
      </c>
      <c r="P81" t="s">
        <v>184</v>
      </c>
      <c r="Q81" t="s">
        <v>85</v>
      </c>
      <c r="R81" t="s">
        <v>322</v>
      </c>
      <c r="S81" t="s">
        <v>85</v>
      </c>
      <c r="T81">
        <f>-(0.28 %)</f>
        <v>-2.8000000000000004E-3</v>
      </c>
      <c r="U81" t="s">
        <v>89</v>
      </c>
      <c r="V81" t="s">
        <v>768</v>
      </c>
      <c r="W81" t="s">
        <v>85</v>
      </c>
      <c r="X81" t="s">
        <v>769</v>
      </c>
      <c r="Y81" t="s">
        <v>85</v>
      </c>
      <c r="Z81" t="s">
        <v>319</v>
      </c>
      <c r="AA81" t="s">
        <v>85</v>
      </c>
      <c r="AB81">
        <f>-(0.07 %)</f>
        <v>-7.000000000000001E-4</v>
      </c>
      <c r="AC81" t="s">
        <v>89</v>
      </c>
      <c r="AD81" t="s">
        <v>93</v>
      </c>
      <c r="AE81" t="s">
        <v>85</v>
      </c>
      <c r="AF81" t="s">
        <v>94</v>
      </c>
      <c r="AG81" t="s">
        <v>85</v>
      </c>
      <c r="AH81" t="s">
        <v>770</v>
      </c>
      <c r="AI81" t="s">
        <v>770</v>
      </c>
      <c r="AJ81" t="s">
        <v>762</v>
      </c>
      <c r="AK81" t="s">
        <v>762</v>
      </c>
      <c r="AL81" t="s">
        <v>742</v>
      </c>
      <c r="AM81" t="s">
        <v>742</v>
      </c>
      <c r="AN81" t="s">
        <v>89</v>
      </c>
      <c r="AO81" t="s">
        <v>89</v>
      </c>
      <c r="AP81" t="s">
        <v>98</v>
      </c>
      <c r="AQ81" t="s">
        <v>98</v>
      </c>
      <c r="AR81" t="s">
        <v>99</v>
      </c>
      <c r="AS81" t="s">
        <v>99</v>
      </c>
      <c r="AT81" s="4">
        <v>0.01</v>
      </c>
      <c r="AU81" s="4">
        <v>0.01</v>
      </c>
      <c r="AV81" s="4">
        <v>0.02</v>
      </c>
      <c r="AW81" s="4">
        <v>0.19</v>
      </c>
    </row>
    <row r="82" spans="1:49" x14ac:dyDescent="0.2">
      <c r="A82" t="s">
        <v>771</v>
      </c>
      <c r="B82" t="s">
        <v>76</v>
      </c>
      <c r="C82" t="s">
        <v>772</v>
      </c>
      <c r="D82" t="s">
        <v>773</v>
      </c>
      <c r="E82" t="s">
        <v>109</v>
      </c>
      <c r="I82" t="s">
        <v>80</v>
      </c>
      <c r="J82" t="s">
        <v>81</v>
      </c>
      <c r="K82" s="2">
        <v>0.4597222222222222</v>
      </c>
      <c r="L82" t="s">
        <v>774</v>
      </c>
      <c r="M82" t="s">
        <v>104</v>
      </c>
      <c r="N82" t="s">
        <v>247</v>
      </c>
      <c r="O82" t="s">
        <v>85</v>
      </c>
      <c r="P82" t="s">
        <v>664</v>
      </c>
      <c r="Q82" t="s">
        <v>85</v>
      </c>
      <c r="R82" t="s">
        <v>139</v>
      </c>
      <c r="S82" t="s">
        <v>85</v>
      </c>
      <c r="T82" t="s">
        <v>444</v>
      </c>
      <c r="U82" t="s">
        <v>89</v>
      </c>
      <c r="V82" t="s">
        <v>287</v>
      </c>
      <c r="W82" t="s">
        <v>85</v>
      </c>
      <c r="X82" t="s">
        <v>696</v>
      </c>
      <c r="Y82" t="s">
        <v>85</v>
      </c>
      <c r="Z82" t="s">
        <v>139</v>
      </c>
      <c r="AA82" t="s">
        <v>85</v>
      </c>
      <c r="AB82" t="s">
        <v>775</v>
      </c>
      <c r="AC82" t="s">
        <v>89</v>
      </c>
      <c r="AD82" t="s">
        <v>122</v>
      </c>
      <c r="AE82" t="s">
        <v>85</v>
      </c>
      <c r="AF82" t="s">
        <v>94</v>
      </c>
      <c r="AG82" t="s">
        <v>85</v>
      </c>
      <c r="AH82" t="s">
        <v>227</v>
      </c>
      <c r="AI82" t="s">
        <v>227</v>
      </c>
      <c r="AJ82" t="s">
        <v>696</v>
      </c>
      <c r="AK82" t="s">
        <v>696</v>
      </c>
      <c r="AL82" t="s">
        <v>139</v>
      </c>
      <c r="AM82" t="s">
        <v>139</v>
      </c>
      <c r="AN82" t="s">
        <v>89</v>
      </c>
      <c r="AO82" t="s">
        <v>89</v>
      </c>
      <c r="AP82" t="s">
        <v>98</v>
      </c>
      <c r="AQ82" t="s">
        <v>98</v>
      </c>
      <c r="AR82" t="s">
        <v>99</v>
      </c>
      <c r="AS82" t="s">
        <v>99</v>
      </c>
      <c r="AT82" s="4">
        <v>0</v>
      </c>
      <c r="AU82" s="4">
        <v>0.01</v>
      </c>
      <c r="AV82" s="4">
        <v>0.03</v>
      </c>
      <c r="AW82" s="4">
        <v>0.12</v>
      </c>
    </row>
    <row r="83" spans="1:49" x14ac:dyDescent="0.2">
      <c r="A83" t="s">
        <v>559</v>
      </c>
      <c r="B83" t="s">
        <v>76</v>
      </c>
      <c r="C83" t="s">
        <v>560</v>
      </c>
      <c r="D83" t="s">
        <v>561</v>
      </c>
      <c r="E83" t="s">
        <v>109</v>
      </c>
      <c r="I83" t="s">
        <v>80</v>
      </c>
      <c r="J83" t="s">
        <v>81</v>
      </c>
      <c r="K83" s="2">
        <v>0.4597222222222222</v>
      </c>
      <c r="L83" t="s">
        <v>776</v>
      </c>
      <c r="M83" t="s">
        <v>104</v>
      </c>
      <c r="N83" t="s">
        <v>247</v>
      </c>
      <c r="O83" t="s">
        <v>85</v>
      </c>
      <c r="P83" t="s">
        <v>777</v>
      </c>
      <c r="Q83" t="s">
        <v>85</v>
      </c>
      <c r="R83" t="s">
        <v>139</v>
      </c>
      <c r="S83" t="s">
        <v>85</v>
      </c>
      <c r="T83" t="s">
        <v>778</v>
      </c>
      <c r="U83" t="s">
        <v>89</v>
      </c>
      <c r="V83" t="s">
        <v>779</v>
      </c>
      <c r="W83" t="s">
        <v>85</v>
      </c>
      <c r="X83" t="s">
        <v>777</v>
      </c>
      <c r="Y83" t="s">
        <v>85</v>
      </c>
      <c r="Z83" t="s">
        <v>139</v>
      </c>
      <c r="AA83" t="s">
        <v>85</v>
      </c>
      <c r="AB83" t="s">
        <v>780</v>
      </c>
      <c r="AC83" t="s">
        <v>89</v>
      </c>
      <c r="AD83" t="s">
        <v>93</v>
      </c>
      <c r="AE83" t="s">
        <v>85</v>
      </c>
      <c r="AF83" t="s">
        <v>403</v>
      </c>
      <c r="AG83" t="s">
        <v>85</v>
      </c>
      <c r="AH83" t="s">
        <v>648</v>
      </c>
      <c r="AI83" t="s">
        <v>648</v>
      </c>
      <c r="AJ83" t="s">
        <v>777</v>
      </c>
      <c r="AK83" t="s">
        <v>777</v>
      </c>
      <c r="AL83" t="s">
        <v>139</v>
      </c>
      <c r="AM83" t="s">
        <v>139</v>
      </c>
      <c r="AN83" t="s">
        <v>89</v>
      </c>
      <c r="AO83" t="s">
        <v>89</v>
      </c>
      <c r="AP83" t="s">
        <v>98</v>
      </c>
      <c r="AQ83" t="s">
        <v>98</v>
      </c>
      <c r="AR83" t="s">
        <v>99</v>
      </c>
      <c r="AS83" t="s">
        <v>99</v>
      </c>
      <c r="AT83" s="4">
        <v>0.02</v>
      </c>
      <c r="AU83" s="4">
        <v>0.04</v>
      </c>
      <c r="AV83" s="4">
        <v>0.06</v>
      </c>
      <c r="AW83" s="4">
        <v>0.16</v>
      </c>
    </row>
    <row r="84" spans="1:49" x14ac:dyDescent="0.2">
      <c r="A84" t="s">
        <v>781</v>
      </c>
      <c r="B84" t="s">
        <v>76</v>
      </c>
      <c r="C84" t="s">
        <v>782</v>
      </c>
      <c r="D84" t="s">
        <v>625</v>
      </c>
      <c r="E84" t="s">
        <v>109</v>
      </c>
      <c r="I84" t="s">
        <v>80</v>
      </c>
      <c r="J84" t="s">
        <v>81</v>
      </c>
      <c r="K84" s="2">
        <v>0.4597222222222222</v>
      </c>
      <c r="L84" t="s">
        <v>783</v>
      </c>
      <c r="M84" t="s">
        <v>784</v>
      </c>
      <c r="N84" t="s">
        <v>326</v>
      </c>
      <c r="O84" t="s">
        <v>85</v>
      </c>
      <c r="P84" t="s">
        <v>196</v>
      </c>
      <c r="Q84" t="s">
        <v>85</v>
      </c>
      <c r="R84" t="s">
        <v>252</v>
      </c>
      <c r="S84" t="s">
        <v>85</v>
      </c>
      <c r="T84" t="s">
        <v>785</v>
      </c>
      <c r="U84" t="s">
        <v>89</v>
      </c>
      <c r="V84" t="s">
        <v>786</v>
      </c>
      <c r="W84" t="s">
        <v>85</v>
      </c>
      <c r="X84" t="s">
        <v>276</v>
      </c>
      <c r="Y84" t="s">
        <v>85</v>
      </c>
      <c r="Z84" t="s">
        <v>174</v>
      </c>
      <c r="AA84" t="s">
        <v>85</v>
      </c>
      <c r="AB84" t="s">
        <v>787</v>
      </c>
      <c r="AC84" t="s">
        <v>89</v>
      </c>
      <c r="AD84" t="s">
        <v>253</v>
      </c>
      <c r="AE84" t="s">
        <v>85</v>
      </c>
      <c r="AF84" t="s">
        <v>788</v>
      </c>
      <c r="AG84" t="s">
        <v>85</v>
      </c>
      <c r="AH84" t="s">
        <v>789</v>
      </c>
      <c r="AI84" t="s">
        <v>789</v>
      </c>
      <c r="AJ84" t="s">
        <v>377</v>
      </c>
      <c r="AK84" t="s">
        <v>377</v>
      </c>
      <c r="AL84" t="s">
        <v>97</v>
      </c>
      <c r="AM84" t="s">
        <v>97</v>
      </c>
      <c r="AN84" t="s">
        <v>89</v>
      </c>
      <c r="AO84" t="s">
        <v>89</v>
      </c>
      <c r="AP84" t="s">
        <v>98</v>
      </c>
      <c r="AQ84" t="s">
        <v>98</v>
      </c>
      <c r="AR84" t="s">
        <v>99</v>
      </c>
      <c r="AS84" t="s">
        <v>99</v>
      </c>
      <c r="AT84" s="4">
        <v>0.01</v>
      </c>
      <c r="AU84" s="4">
        <v>0.01</v>
      </c>
      <c r="AV84" s="4">
        <v>0.04</v>
      </c>
      <c r="AW84" s="4">
        <v>0.25</v>
      </c>
    </row>
    <row r="85" spans="1:49" x14ac:dyDescent="0.2">
      <c r="A85" t="s">
        <v>790</v>
      </c>
      <c r="B85" t="s">
        <v>76</v>
      </c>
      <c r="C85" t="s">
        <v>791</v>
      </c>
      <c r="D85" t="s">
        <v>585</v>
      </c>
      <c r="E85" t="s">
        <v>109</v>
      </c>
      <c r="I85" t="s">
        <v>80</v>
      </c>
      <c r="J85" t="s">
        <v>81</v>
      </c>
      <c r="K85" s="2">
        <v>0.4597222222222222</v>
      </c>
      <c r="L85" t="s">
        <v>792</v>
      </c>
      <c r="M85" t="s">
        <v>104</v>
      </c>
      <c r="N85" t="s">
        <v>247</v>
      </c>
      <c r="O85" t="s">
        <v>85</v>
      </c>
      <c r="P85" t="s">
        <v>120</v>
      </c>
      <c r="Q85" t="s">
        <v>85</v>
      </c>
      <c r="R85" t="s">
        <v>139</v>
      </c>
      <c r="S85" t="s">
        <v>85</v>
      </c>
      <c r="T85" t="s">
        <v>793</v>
      </c>
      <c r="U85" t="s">
        <v>89</v>
      </c>
      <c r="V85" t="s">
        <v>195</v>
      </c>
      <c r="W85" t="s">
        <v>85</v>
      </c>
      <c r="X85" t="s">
        <v>120</v>
      </c>
      <c r="Y85" t="s">
        <v>85</v>
      </c>
      <c r="Z85" t="s">
        <v>139</v>
      </c>
      <c r="AA85" t="s">
        <v>85</v>
      </c>
      <c r="AB85" t="s">
        <v>794</v>
      </c>
      <c r="AC85" t="s">
        <v>89</v>
      </c>
      <c r="AD85" t="s">
        <v>123</v>
      </c>
      <c r="AE85" t="s">
        <v>85</v>
      </c>
      <c r="AF85" t="s">
        <v>200</v>
      </c>
      <c r="AG85" t="s">
        <v>85</v>
      </c>
      <c r="AH85" t="s">
        <v>227</v>
      </c>
      <c r="AI85" t="s">
        <v>227</v>
      </c>
      <c r="AJ85" t="s">
        <v>185</v>
      </c>
      <c r="AK85" t="s">
        <v>185</v>
      </c>
      <c r="AL85" t="s">
        <v>139</v>
      </c>
      <c r="AM85" t="s">
        <v>139</v>
      </c>
      <c r="AN85" t="s">
        <v>89</v>
      </c>
      <c r="AO85" t="s">
        <v>89</v>
      </c>
      <c r="AP85" t="s">
        <v>98</v>
      </c>
      <c r="AQ85" t="s">
        <v>98</v>
      </c>
      <c r="AR85" t="s">
        <v>99</v>
      </c>
      <c r="AS85" t="s">
        <v>99</v>
      </c>
      <c r="AT85" s="4">
        <v>0.01</v>
      </c>
      <c r="AU85" s="4">
        <v>0.01</v>
      </c>
      <c r="AV85" s="4">
        <v>0.03</v>
      </c>
      <c r="AW85" s="4">
        <v>0.26</v>
      </c>
    </row>
    <row r="86" spans="1:49" x14ac:dyDescent="0.2">
      <c r="A86" t="s">
        <v>100</v>
      </c>
      <c r="B86" t="s">
        <v>76</v>
      </c>
      <c r="C86" t="s">
        <v>101</v>
      </c>
      <c r="D86" t="s">
        <v>102</v>
      </c>
      <c r="E86" t="s">
        <v>79</v>
      </c>
      <c r="I86" t="s">
        <v>80</v>
      </c>
      <c r="J86" t="s">
        <v>81</v>
      </c>
      <c r="K86" s="2">
        <v>0.4597222222222222</v>
      </c>
      <c r="L86" t="s">
        <v>795</v>
      </c>
      <c r="M86" t="s">
        <v>104</v>
      </c>
      <c r="N86" t="s">
        <v>326</v>
      </c>
      <c r="O86" t="s">
        <v>85</v>
      </c>
      <c r="P86" t="s">
        <v>481</v>
      </c>
      <c r="Q86" t="s">
        <v>85</v>
      </c>
      <c r="R86" t="s">
        <v>311</v>
      </c>
      <c r="S86" t="s">
        <v>85</v>
      </c>
      <c r="T86" t="s">
        <v>796</v>
      </c>
      <c r="U86" t="s">
        <v>89</v>
      </c>
      <c r="V86" t="s">
        <v>797</v>
      </c>
      <c r="W86" t="s">
        <v>798</v>
      </c>
      <c r="X86" t="s">
        <v>426</v>
      </c>
      <c r="Y86" t="s">
        <v>120</v>
      </c>
      <c r="Z86" t="s">
        <v>252</v>
      </c>
      <c r="AA86" t="s">
        <v>252</v>
      </c>
      <c r="AB86" t="s">
        <v>89</v>
      </c>
      <c r="AC86" t="s">
        <v>89</v>
      </c>
      <c r="AD86" t="s">
        <v>182</v>
      </c>
      <c r="AE86" t="s">
        <v>85</v>
      </c>
      <c r="AF86" t="s">
        <v>199</v>
      </c>
      <c r="AG86" t="s">
        <v>85</v>
      </c>
      <c r="AH86" t="s">
        <v>84</v>
      </c>
      <c r="AI86" t="s">
        <v>84</v>
      </c>
      <c r="AJ86" t="s">
        <v>251</v>
      </c>
      <c r="AK86" t="s">
        <v>251</v>
      </c>
      <c r="AL86" t="s">
        <v>97</v>
      </c>
      <c r="AM86" t="s">
        <v>97</v>
      </c>
      <c r="AN86" t="s">
        <v>89</v>
      </c>
      <c r="AO86" t="s">
        <v>89</v>
      </c>
      <c r="AP86" t="s">
        <v>98</v>
      </c>
      <c r="AQ86" t="s">
        <v>98</v>
      </c>
      <c r="AR86" t="s">
        <v>99</v>
      </c>
      <c r="AS86" t="s">
        <v>99</v>
      </c>
      <c r="AT86" s="4">
        <v>0.01</v>
      </c>
      <c r="AU86" s="4">
        <v>0.02</v>
      </c>
      <c r="AV86" s="4">
        <v>0.04</v>
      </c>
      <c r="AW86" s="4">
        <v>0.42</v>
      </c>
    </row>
    <row r="87" spans="1:49" x14ac:dyDescent="0.2">
      <c r="A87" t="s">
        <v>799</v>
      </c>
      <c r="B87" t="s">
        <v>76</v>
      </c>
      <c r="C87" t="s">
        <v>800</v>
      </c>
      <c r="D87" t="s">
        <v>673</v>
      </c>
      <c r="E87" t="s">
        <v>109</v>
      </c>
      <c r="I87" t="s">
        <v>80</v>
      </c>
      <c r="J87" t="s">
        <v>81</v>
      </c>
      <c r="K87" s="2">
        <v>0.4597222222222222</v>
      </c>
      <c r="L87" t="s">
        <v>801</v>
      </c>
      <c r="M87" t="s">
        <v>246</v>
      </c>
      <c r="N87" t="s">
        <v>247</v>
      </c>
      <c r="O87" t="s">
        <v>85</v>
      </c>
      <c r="P87" t="s">
        <v>86</v>
      </c>
      <c r="Q87" t="s">
        <v>85</v>
      </c>
      <c r="R87" t="s">
        <v>139</v>
      </c>
      <c r="S87" t="s">
        <v>85</v>
      </c>
      <c r="T87">
        <f>-(0.52 %)</f>
        <v>-5.1999999999999998E-3</v>
      </c>
      <c r="U87" t="s">
        <v>89</v>
      </c>
      <c r="V87" t="s">
        <v>663</v>
      </c>
      <c r="W87" t="s">
        <v>85</v>
      </c>
      <c r="X87" t="s">
        <v>156</v>
      </c>
      <c r="Y87" t="s">
        <v>85</v>
      </c>
      <c r="Z87" t="s">
        <v>509</v>
      </c>
      <c r="AA87" t="s">
        <v>85</v>
      </c>
      <c r="AB87" t="s">
        <v>802</v>
      </c>
      <c r="AC87" t="s">
        <v>89</v>
      </c>
      <c r="AD87" t="s">
        <v>253</v>
      </c>
      <c r="AE87" t="s">
        <v>85</v>
      </c>
      <c r="AF87" t="s">
        <v>85</v>
      </c>
      <c r="AG87" t="s">
        <v>85</v>
      </c>
      <c r="AH87" t="s">
        <v>803</v>
      </c>
      <c r="AI87" t="s">
        <v>803</v>
      </c>
      <c r="AJ87" t="s">
        <v>337</v>
      </c>
      <c r="AK87" t="s">
        <v>337</v>
      </c>
      <c r="AL87" t="s">
        <v>139</v>
      </c>
      <c r="AM87" t="s">
        <v>139</v>
      </c>
      <c r="AN87" t="s">
        <v>89</v>
      </c>
      <c r="AO87" t="s">
        <v>89</v>
      </c>
      <c r="AP87" t="s">
        <v>98</v>
      </c>
      <c r="AQ87" t="s">
        <v>98</v>
      </c>
      <c r="AR87" t="s">
        <v>99</v>
      </c>
      <c r="AS87" t="s">
        <v>99</v>
      </c>
      <c r="AT87" s="4">
        <v>0.04</v>
      </c>
      <c r="AU87" s="4">
        <v>7.0000000000000007E-2</v>
      </c>
      <c r="AV87" s="4">
        <v>0.1</v>
      </c>
      <c r="AW87" s="4">
        <v>0.26</v>
      </c>
    </row>
    <row r="88" spans="1:49" x14ac:dyDescent="0.2">
      <c r="A88" t="s">
        <v>804</v>
      </c>
      <c r="B88" t="s">
        <v>76</v>
      </c>
      <c r="C88" t="s">
        <v>805</v>
      </c>
      <c r="D88" t="s">
        <v>806</v>
      </c>
      <c r="E88" t="s">
        <v>109</v>
      </c>
      <c r="I88" t="s">
        <v>80</v>
      </c>
      <c r="J88" t="s">
        <v>81</v>
      </c>
      <c r="K88" s="2">
        <v>0.4597222222222222</v>
      </c>
      <c r="L88" t="s">
        <v>807</v>
      </c>
      <c r="M88" t="s">
        <v>656</v>
      </c>
      <c r="N88" t="s">
        <v>247</v>
      </c>
      <c r="O88" t="s">
        <v>85</v>
      </c>
      <c r="P88" t="s">
        <v>696</v>
      </c>
      <c r="Q88" t="s">
        <v>85</v>
      </c>
      <c r="R88" t="s">
        <v>97</v>
      </c>
      <c r="S88" t="s">
        <v>85</v>
      </c>
      <c r="T88" t="s">
        <v>808</v>
      </c>
      <c r="U88" t="s">
        <v>89</v>
      </c>
      <c r="V88" t="s">
        <v>809</v>
      </c>
      <c r="W88" t="s">
        <v>85</v>
      </c>
      <c r="X88" t="s">
        <v>284</v>
      </c>
      <c r="Y88" t="s">
        <v>85</v>
      </c>
      <c r="Z88" t="s">
        <v>174</v>
      </c>
      <c r="AA88" t="s">
        <v>85</v>
      </c>
      <c r="AB88" t="s">
        <v>810</v>
      </c>
      <c r="AC88" t="s">
        <v>89</v>
      </c>
      <c r="AD88" t="s">
        <v>253</v>
      </c>
      <c r="AE88" t="s">
        <v>85</v>
      </c>
      <c r="AF88" t="s">
        <v>94</v>
      </c>
      <c r="AG88" t="s">
        <v>85</v>
      </c>
      <c r="AH88" t="s">
        <v>648</v>
      </c>
      <c r="AI88" t="s">
        <v>648</v>
      </c>
      <c r="AJ88" t="s">
        <v>696</v>
      </c>
      <c r="AK88" t="s">
        <v>696</v>
      </c>
      <c r="AL88" t="s">
        <v>139</v>
      </c>
      <c r="AM88" t="s">
        <v>139</v>
      </c>
      <c r="AN88" t="s">
        <v>89</v>
      </c>
      <c r="AO88" t="s">
        <v>89</v>
      </c>
      <c r="AP88" t="s">
        <v>98</v>
      </c>
      <c r="AQ88" t="s">
        <v>98</v>
      </c>
      <c r="AR88" t="s">
        <v>99</v>
      </c>
      <c r="AS88" t="s">
        <v>99</v>
      </c>
      <c r="AT88" s="4">
        <v>0</v>
      </c>
      <c r="AU88" s="4">
        <v>0.01</v>
      </c>
      <c r="AV88" s="4">
        <v>0.03</v>
      </c>
      <c r="AW88" s="4">
        <v>0.46</v>
      </c>
    </row>
    <row r="89" spans="1:49" x14ac:dyDescent="0.2">
      <c r="A89" t="s">
        <v>811</v>
      </c>
      <c r="B89" t="s">
        <v>76</v>
      </c>
      <c r="C89" t="s">
        <v>812</v>
      </c>
      <c r="D89" t="s">
        <v>433</v>
      </c>
      <c r="E89" t="s">
        <v>79</v>
      </c>
      <c r="I89" t="s">
        <v>80</v>
      </c>
      <c r="J89" t="s">
        <v>81</v>
      </c>
      <c r="K89" s="2">
        <v>0.4604166666666667</v>
      </c>
      <c r="L89" t="s">
        <v>813</v>
      </c>
      <c r="M89" t="s">
        <v>281</v>
      </c>
      <c r="N89" t="s">
        <v>247</v>
      </c>
      <c r="O89" t="s">
        <v>85</v>
      </c>
      <c r="P89" t="s">
        <v>337</v>
      </c>
      <c r="Q89" t="s">
        <v>85</v>
      </c>
      <c r="R89" t="s">
        <v>139</v>
      </c>
      <c r="S89" t="s">
        <v>85</v>
      </c>
      <c r="T89">
        <f>-(0.19 %)</f>
        <v>-1.9E-3</v>
      </c>
      <c r="U89" t="s">
        <v>89</v>
      </c>
      <c r="V89" t="s">
        <v>814</v>
      </c>
      <c r="W89" t="s">
        <v>85</v>
      </c>
      <c r="X89" t="s">
        <v>337</v>
      </c>
      <c r="Y89" t="s">
        <v>85</v>
      </c>
      <c r="Z89" t="s">
        <v>87</v>
      </c>
      <c r="AA89" t="s">
        <v>85</v>
      </c>
      <c r="AB89" t="s">
        <v>89</v>
      </c>
      <c r="AC89" t="s">
        <v>89</v>
      </c>
      <c r="AD89" t="s">
        <v>93</v>
      </c>
      <c r="AE89" t="s">
        <v>85</v>
      </c>
      <c r="AF89" t="s">
        <v>367</v>
      </c>
      <c r="AG89" t="s">
        <v>85</v>
      </c>
      <c r="AH89" t="s">
        <v>227</v>
      </c>
      <c r="AI89" t="s">
        <v>227</v>
      </c>
      <c r="AJ89" t="s">
        <v>86</v>
      </c>
      <c r="AK89" t="s">
        <v>86</v>
      </c>
      <c r="AL89" t="s">
        <v>139</v>
      </c>
      <c r="AM89" t="s">
        <v>139</v>
      </c>
      <c r="AN89" t="s">
        <v>89</v>
      </c>
      <c r="AO89" t="s">
        <v>89</v>
      </c>
      <c r="AP89" t="s">
        <v>98</v>
      </c>
      <c r="AQ89" t="s">
        <v>98</v>
      </c>
      <c r="AR89" t="s">
        <v>99</v>
      </c>
      <c r="AS89" t="s">
        <v>99</v>
      </c>
      <c r="AT89" s="4">
        <v>0.01</v>
      </c>
      <c r="AU89" s="4">
        <v>0.03</v>
      </c>
      <c r="AV89" s="4">
        <v>7.0000000000000007E-2</v>
      </c>
      <c r="AW89" s="4">
        <v>0.51</v>
      </c>
    </row>
    <row r="90" spans="1:49" x14ac:dyDescent="0.2">
      <c r="A90" t="s">
        <v>815</v>
      </c>
      <c r="B90" t="s">
        <v>76</v>
      </c>
      <c r="C90" t="s">
        <v>816</v>
      </c>
      <c r="D90" t="s">
        <v>817</v>
      </c>
      <c r="E90" t="s">
        <v>109</v>
      </c>
      <c r="I90" t="s">
        <v>80</v>
      </c>
      <c r="J90" t="s">
        <v>81</v>
      </c>
      <c r="K90" s="2">
        <v>0.4604166666666667</v>
      </c>
      <c r="L90" t="s">
        <v>818</v>
      </c>
      <c r="M90" t="s">
        <v>819</v>
      </c>
      <c r="N90" t="s">
        <v>274</v>
      </c>
      <c r="O90" t="s">
        <v>85</v>
      </c>
      <c r="P90" t="s">
        <v>185</v>
      </c>
      <c r="Q90" t="s">
        <v>85</v>
      </c>
      <c r="R90" t="s">
        <v>139</v>
      </c>
      <c r="S90" t="s">
        <v>85</v>
      </c>
      <c r="T90" t="s">
        <v>820</v>
      </c>
      <c r="U90" t="s">
        <v>89</v>
      </c>
      <c r="V90" t="s">
        <v>821</v>
      </c>
      <c r="W90" t="s">
        <v>85</v>
      </c>
      <c r="X90" t="s">
        <v>248</v>
      </c>
      <c r="Y90" t="s">
        <v>85</v>
      </c>
      <c r="Z90" t="s">
        <v>139</v>
      </c>
      <c r="AA90" t="s">
        <v>85</v>
      </c>
      <c r="AB90">
        <f>-(0.09 %)</f>
        <v>-8.9999999999999998E-4</v>
      </c>
      <c r="AC90" t="s">
        <v>89</v>
      </c>
      <c r="AD90" t="s">
        <v>93</v>
      </c>
      <c r="AE90" t="s">
        <v>85</v>
      </c>
      <c r="AF90" t="s">
        <v>124</v>
      </c>
      <c r="AG90" t="s">
        <v>85</v>
      </c>
      <c r="AH90" t="s">
        <v>330</v>
      </c>
      <c r="AI90" t="s">
        <v>330</v>
      </c>
      <c r="AJ90" t="s">
        <v>248</v>
      </c>
      <c r="AK90" t="s">
        <v>248</v>
      </c>
      <c r="AL90" t="s">
        <v>87</v>
      </c>
      <c r="AM90" t="s">
        <v>87</v>
      </c>
      <c r="AN90" t="s">
        <v>89</v>
      </c>
      <c r="AO90" t="s">
        <v>89</v>
      </c>
      <c r="AP90" t="s">
        <v>98</v>
      </c>
      <c r="AQ90" t="s">
        <v>98</v>
      </c>
      <c r="AR90" t="s">
        <v>99</v>
      </c>
      <c r="AS90" t="s">
        <v>99</v>
      </c>
      <c r="AT90" s="4">
        <v>0.04</v>
      </c>
      <c r="AU90" s="4">
        <v>0.06</v>
      </c>
      <c r="AV90" s="4">
        <v>0.1</v>
      </c>
      <c r="AW90" s="4">
        <v>0.42</v>
      </c>
    </row>
    <row r="91" spans="1:49" x14ac:dyDescent="0.2">
      <c r="A91" t="s">
        <v>822</v>
      </c>
      <c r="B91" t="s">
        <v>76</v>
      </c>
      <c r="C91" t="s">
        <v>823</v>
      </c>
      <c r="D91" t="s">
        <v>271</v>
      </c>
      <c r="E91" t="s">
        <v>109</v>
      </c>
      <c r="I91" t="s">
        <v>80</v>
      </c>
      <c r="J91" t="s">
        <v>81</v>
      </c>
      <c r="K91" s="2">
        <v>0.4604166666666667</v>
      </c>
      <c r="L91" t="s">
        <v>824</v>
      </c>
      <c r="M91" t="s">
        <v>825</v>
      </c>
      <c r="N91" t="s">
        <v>826</v>
      </c>
      <c r="O91" t="s">
        <v>85</v>
      </c>
      <c r="P91" t="s">
        <v>197</v>
      </c>
      <c r="Q91" t="s">
        <v>85</v>
      </c>
      <c r="R91" t="s">
        <v>180</v>
      </c>
      <c r="S91" t="s">
        <v>85</v>
      </c>
      <c r="T91" t="s">
        <v>827</v>
      </c>
      <c r="U91" t="s">
        <v>89</v>
      </c>
      <c r="V91" t="s">
        <v>828</v>
      </c>
      <c r="W91" t="s">
        <v>85</v>
      </c>
      <c r="X91" t="s">
        <v>193</v>
      </c>
      <c r="Y91" t="s">
        <v>85</v>
      </c>
      <c r="Z91" t="s">
        <v>829</v>
      </c>
      <c r="AA91" t="s">
        <v>85</v>
      </c>
      <c r="AB91" t="s">
        <v>830</v>
      </c>
      <c r="AC91" t="s">
        <v>89</v>
      </c>
      <c r="AD91" t="s">
        <v>93</v>
      </c>
      <c r="AE91" t="s">
        <v>85</v>
      </c>
      <c r="AF91" t="s">
        <v>124</v>
      </c>
      <c r="AG91" t="s">
        <v>85</v>
      </c>
      <c r="AH91" t="s">
        <v>831</v>
      </c>
      <c r="AI91" t="s">
        <v>831</v>
      </c>
      <c r="AJ91" t="s">
        <v>192</v>
      </c>
      <c r="AK91" t="s">
        <v>192</v>
      </c>
      <c r="AL91" t="s">
        <v>319</v>
      </c>
      <c r="AM91" t="s">
        <v>319</v>
      </c>
      <c r="AN91" t="s">
        <v>89</v>
      </c>
      <c r="AO91" t="s">
        <v>89</v>
      </c>
      <c r="AP91" t="s">
        <v>98</v>
      </c>
      <c r="AQ91" t="s">
        <v>98</v>
      </c>
      <c r="AR91" t="s">
        <v>407</v>
      </c>
      <c r="AS91" t="s">
        <v>407</v>
      </c>
      <c r="AT91" s="4">
        <v>0.06</v>
      </c>
      <c r="AU91" s="4">
        <v>0.06</v>
      </c>
      <c r="AV91" s="4">
        <v>0.08</v>
      </c>
      <c r="AW91" s="4">
        <v>0.09</v>
      </c>
    </row>
    <row r="92" spans="1:49" x14ac:dyDescent="0.2">
      <c r="A92" t="s">
        <v>832</v>
      </c>
      <c r="B92" t="s">
        <v>76</v>
      </c>
      <c r="C92" t="s">
        <v>833</v>
      </c>
      <c r="D92" t="s">
        <v>834</v>
      </c>
      <c r="E92" t="s">
        <v>109</v>
      </c>
      <c r="I92" t="s">
        <v>80</v>
      </c>
      <c r="J92" t="s">
        <v>81</v>
      </c>
      <c r="K92" s="2">
        <v>0.46111111111111108</v>
      </c>
      <c r="L92" t="s">
        <v>835</v>
      </c>
      <c r="M92" t="s">
        <v>104</v>
      </c>
      <c r="N92" t="s">
        <v>247</v>
      </c>
      <c r="O92" t="s">
        <v>85</v>
      </c>
      <c r="P92" t="s">
        <v>86</v>
      </c>
      <c r="Q92" t="s">
        <v>85</v>
      </c>
      <c r="R92" t="s">
        <v>116</v>
      </c>
      <c r="S92" t="s">
        <v>85</v>
      </c>
      <c r="T92">
        <f>-(0.56 %)</f>
        <v>-5.6000000000000008E-3</v>
      </c>
      <c r="U92" t="s">
        <v>89</v>
      </c>
      <c r="V92" t="s">
        <v>287</v>
      </c>
      <c r="W92" t="s">
        <v>85</v>
      </c>
      <c r="X92" t="s">
        <v>471</v>
      </c>
      <c r="Y92" t="s">
        <v>85</v>
      </c>
      <c r="Z92" t="s">
        <v>139</v>
      </c>
      <c r="AA92" t="s">
        <v>85</v>
      </c>
      <c r="AB92">
        <f>-(0.11 %)</f>
        <v>-1.1000000000000001E-3</v>
      </c>
      <c r="AC92" t="s">
        <v>89</v>
      </c>
      <c r="AD92" t="s">
        <v>93</v>
      </c>
      <c r="AE92" t="s">
        <v>85</v>
      </c>
      <c r="AF92" t="s">
        <v>94</v>
      </c>
      <c r="AG92" t="s">
        <v>85</v>
      </c>
      <c r="AH92" t="s">
        <v>648</v>
      </c>
      <c r="AI92" t="s">
        <v>648</v>
      </c>
      <c r="AJ92" t="s">
        <v>337</v>
      </c>
      <c r="AK92" t="s">
        <v>337</v>
      </c>
      <c r="AL92" t="s">
        <v>116</v>
      </c>
      <c r="AM92" t="s">
        <v>116</v>
      </c>
      <c r="AN92" t="s">
        <v>89</v>
      </c>
      <c r="AO92" t="s">
        <v>89</v>
      </c>
      <c r="AP92" t="s">
        <v>98</v>
      </c>
      <c r="AQ92" t="s">
        <v>98</v>
      </c>
      <c r="AR92" t="s">
        <v>99</v>
      </c>
      <c r="AS92" t="s">
        <v>99</v>
      </c>
      <c r="AT92" s="4">
        <v>0.01</v>
      </c>
      <c r="AU92" s="4">
        <v>0.01</v>
      </c>
      <c r="AV92" s="4">
        <v>0.03</v>
      </c>
      <c r="AW92" s="4">
        <v>0.11</v>
      </c>
    </row>
    <row r="93" spans="1:49" x14ac:dyDescent="0.2">
      <c r="A93" t="s">
        <v>836</v>
      </c>
      <c r="B93" t="s">
        <v>76</v>
      </c>
      <c r="C93" t="s">
        <v>837</v>
      </c>
      <c r="D93" t="s">
        <v>651</v>
      </c>
      <c r="E93" t="s">
        <v>109</v>
      </c>
      <c r="I93" t="s">
        <v>80</v>
      </c>
      <c r="J93" t="s">
        <v>81</v>
      </c>
      <c r="K93" s="2">
        <v>0.46111111111111108</v>
      </c>
      <c r="L93" t="s">
        <v>838</v>
      </c>
      <c r="M93" t="s">
        <v>169</v>
      </c>
      <c r="N93" t="s">
        <v>384</v>
      </c>
      <c r="O93" t="s">
        <v>85</v>
      </c>
      <c r="P93" t="s">
        <v>665</v>
      </c>
      <c r="Q93" t="s">
        <v>85</v>
      </c>
      <c r="R93" t="s">
        <v>116</v>
      </c>
      <c r="S93" t="s">
        <v>85</v>
      </c>
      <c r="T93" t="s">
        <v>839</v>
      </c>
      <c r="U93" t="s">
        <v>89</v>
      </c>
      <c r="V93" t="s">
        <v>840</v>
      </c>
      <c r="W93" t="s">
        <v>85</v>
      </c>
      <c r="X93" t="s">
        <v>665</v>
      </c>
      <c r="Y93" t="s">
        <v>85</v>
      </c>
      <c r="Z93" t="s">
        <v>139</v>
      </c>
      <c r="AA93" t="s">
        <v>85</v>
      </c>
      <c r="AB93" t="s">
        <v>841</v>
      </c>
      <c r="AC93" t="s">
        <v>89</v>
      </c>
      <c r="AD93" t="s">
        <v>93</v>
      </c>
      <c r="AE93" t="s">
        <v>85</v>
      </c>
      <c r="AF93" t="s">
        <v>124</v>
      </c>
      <c r="AG93" t="s">
        <v>85</v>
      </c>
      <c r="AH93" t="s">
        <v>112</v>
      </c>
      <c r="AI93" t="s">
        <v>112</v>
      </c>
      <c r="AJ93" t="s">
        <v>665</v>
      </c>
      <c r="AK93" t="s">
        <v>665</v>
      </c>
      <c r="AL93" t="s">
        <v>87</v>
      </c>
      <c r="AM93" t="s">
        <v>87</v>
      </c>
      <c r="AN93" t="s">
        <v>89</v>
      </c>
      <c r="AO93" t="s">
        <v>89</v>
      </c>
      <c r="AP93" t="s">
        <v>98</v>
      </c>
      <c r="AQ93" t="s">
        <v>98</v>
      </c>
      <c r="AR93" t="s">
        <v>407</v>
      </c>
      <c r="AS93" t="s">
        <v>407</v>
      </c>
      <c r="AT93" s="4">
        <v>0</v>
      </c>
      <c r="AU93" s="4">
        <v>0.01</v>
      </c>
      <c r="AV93" s="4">
        <v>0.03</v>
      </c>
      <c r="AW93" s="4">
        <v>0.14000000000000001</v>
      </c>
    </row>
    <row r="94" spans="1:49" x14ac:dyDescent="0.2">
      <c r="A94" t="s">
        <v>842</v>
      </c>
      <c r="B94" t="s">
        <v>76</v>
      </c>
      <c r="C94" t="s">
        <v>843</v>
      </c>
      <c r="D94" t="s">
        <v>844</v>
      </c>
      <c r="E94" t="s">
        <v>109</v>
      </c>
      <c r="I94" t="s">
        <v>80</v>
      </c>
      <c r="J94" t="s">
        <v>81</v>
      </c>
      <c r="K94" s="2">
        <v>0.46180555555555558</v>
      </c>
      <c r="L94" t="s">
        <v>845</v>
      </c>
      <c r="M94" t="s">
        <v>83</v>
      </c>
      <c r="N94" t="s">
        <v>112</v>
      </c>
      <c r="O94" t="s">
        <v>85</v>
      </c>
      <c r="P94" t="s">
        <v>617</v>
      </c>
      <c r="Q94" t="s">
        <v>85</v>
      </c>
      <c r="R94" t="s">
        <v>829</v>
      </c>
      <c r="S94" t="s">
        <v>85</v>
      </c>
      <c r="T94" t="s">
        <v>846</v>
      </c>
      <c r="U94" t="s">
        <v>89</v>
      </c>
      <c r="V94" t="s">
        <v>847</v>
      </c>
      <c r="W94" t="s">
        <v>85</v>
      </c>
      <c r="X94" t="s">
        <v>687</v>
      </c>
      <c r="Y94" t="s">
        <v>85</v>
      </c>
      <c r="Z94" t="s">
        <v>742</v>
      </c>
      <c r="AA94" t="s">
        <v>85</v>
      </c>
      <c r="AB94" t="s">
        <v>848</v>
      </c>
      <c r="AC94" t="s">
        <v>89</v>
      </c>
      <c r="AD94" t="s">
        <v>93</v>
      </c>
      <c r="AE94" t="s">
        <v>85</v>
      </c>
      <c r="AF94" t="s">
        <v>94</v>
      </c>
      <c r="AG94" t="s">
        <v>85</v>
      </c>
      <c r="AH94" t="s">
        <v>340</v>
      </c>
      <c r="AI94" t="s">
        <v>340</v>
      </c>
      <c r="AJ94" t="s">
        <v>159</v>
      </c>
      <c r="AK94" t="s">
        <v>159</v>
      </c>
      <c r="AL94" t="s">
        <v>252</v>
      </c>
      <c r="AM94" t="s">
        <v>252</v>
      </c>
      <c r="AN94" t="s">
        <v>89</v>
      </c>
      <c r="AO94" t="s">
        <v>89</v>
      </c>
      <c r="AP94" t="s">
        <v>98</v>
      </c>
      <c r="AQ94" t="s">
        <v>98</v>
      </c>
      <c r="AR94" t="s">
        <v>99</v>
      </c>
      <c r="AS94" t="s">
        <v>99</v>
      </c>
      <c r="AT94" s="4">
        <v>0.01</v>
      </c>
      <c r="AU94" s="4">
        <v>0.02</v>
      </c>
      <c r="AV94" s="4">
        <v>0.04</v>
      </c>
      <c r="AW94" s="4">
        <v>0.16</v>
      </c>
    </row>
    <row r="95" spans="1:49" x14ac:dyDescent="0.2">
      <c r="A95" t="s">
        <v>849</v>
      </c>
      <c r="B95" t="s">
        <v>76</v>
      </c>
      <c r="C95" t="s">
        <v>850</v>
      </c>
      <c r="D95" t="s">
        <v>851</v>
      </c>
      <c r="E95" t="s">
        <v>79</v>
      </c>
      <c r="I95" t="s">
        <v>80</v>
      </c>
      <c r="J95" t="s">
        <v>81</v>
      </c>
      <c r="K95" s="2">
        <v>0.46180555555555558</v>
      </c>
      <c r="L95" t="s">
        <v>852</v>
      </c>
      <c r="M95" t="s">
        <v>104</v>
      </c>
      <c r="N95" t="s">
        <v>155</v>
      </c>
      <c r="O95" t="s">
        <v>668</v>
      </c>
      <c r="P95" t="s">
        <v>114</v>
      </c>
      <c r="Q95" t="s">
        <v>127</v>
      </c>
      <c r="R95" t="s">
        <v>139</v>
      </c>
      <c r="S95" t="s">
        <v>87</v>
      </c>
      <c r="T95">
        <f>-(0.46 %)</f>
        <v>-4.5999999999999999E-3</v>
      </c>
      <c r="U95" t="s">
        <v>89</v>
      </c>
      <c r="V95" t="s">
        <v>853</v>
      </c>
      <c r="W95" t="s">
        <v>136</v>
      </c>
      <c r="X95" t="s">
        <v>114</v>
      </c>
      <c r="Y95" t="s">
        <v>594</v>
      </c>
      <c r="Z95" t="s">
        <v>139</v>
      </c>
      <c r="AA95" t="s">
        <v>139</v>
      </c>
      <c r="AB95">
        <f>-(1.18 %)</f>
        <v>-1.18E-2</v>
      </c>
      <c r="AC95" t="s">
        <v>89</v>
      </c>
      <c r="AD95" t="s">
        <v>93</v>
      </c>
      <c r="AE95" t="s">
        <v>85</v>
      </c>
      <c r="AF95" t="s">
        <v>254</v>
      </c>
      <c r="AG95" t="s">
        <v>94</v>
      </c>
      <c r="AH95" t="s">
        <v>803</v>
      </c>
      <c r="AI95" t="s">
        <v>803</v>
      </c>
      <c r="AJ95" t="s">
        <v>426</v>
      </c>
      <c r="AK95" t="s">
        <v>426</v>
      </c>
      <c r="AL95" t="s">
        <v>139</v>
      </c>
      <c r="AM95" t="s">
        <v>139</v>
      </c>
      <c r="AN95" t="s">
        <v>89</v>
      </c>
      <c r="AO95" t="s">
        <v>89</v>
      </c>
      <c r="AP95" t="s">
        <v>98</v>
      </c>
      <c r="AQ95" t="s">
        <v>98</v>
      </c>
      <c r="AR95" t="s">
        <v>99</v>
      </c>
      <c r="AS95" t="s">
        <v>99</v>
      </c>
      <c r="AT95" s="4">
        <v>0</v>
      </c>
      <c r="AU95" s="4">
        <v>0.01</v>
      </c>
      <c r="AV95" s="4">
        <v>0.05</v>
      </c>
      <c r="AW95" s="4">
        <v>0.28999999999999998</v>
      </c>
    </row>
    <row r="96" spans="1:49" x14ac:dyDescent="0.2">
      <c r="A96" t="s">
        <v>854</v>
      </c>
      <c r="B96" t="s">
        <v>76</v>
      </c>
      <c r="C96" t="s">
        <v>855</v>
      </c>
      <c r="D96" t="s">
        <v>856</v>
      </c>
      <c r="E96" t="s">
        <v>109</v>
      </c>
      <c r="I96" t="s">
        <v>80</v>
      </c>
      <c r="J96" t="s">
        <v>81</v>
      </c>
      <c r="K96" s="2">
        <v>0.46180555555555558</v>
      </c>
      <c r="L96" t="s">
        <v>857</v>
      </c>
      <c r="M96" t="s">
        <v>104</v>
      </c>
      <c r="N96" t="s">
        <v>274</v>
      </c>
      <c r="O96" t="s">
        <v>858</v>
      </c>
      <c r="P96" t="s">
        <v>700</v>
      </c>
      <c r="Q96" t="s">
        <v>664</v>
      </c>
      <c r="R96" t="s">
        <v>252</v>
      </c>
      <c r="S96" t="s">
        <v>509</v>
      </c>
      <c r="T96">
        <f>-(0.08 %)</f>
        <v>-8.0000000000000004E-4</v>
      </c>
      <c r="U96" t="s">
        <v>89</v>
      </c>
      <c r="V96" t="s">
        <v>859</v>
      </c>
      <c r="W96" t="s">
        <v>85</v>
      </c>
      <c r="X96" t="s">
        <v>159</v>
      </c>
      <c r="Y96" t="s">
        <v>85</v>
      </c>
      <c r="Z96" t="s">
        <v>252</v>
      </c>
      <c r="AA96" t="s">
        <v>85</v>
      </c>
      <c r="AB96">
        <f>-(0.07 %)</f>
        <v>-7.000000000000001E-4</v>
      </c>
      <c r="AC96" t="s">
        <v>89</v>
      </c>
      <c r="AD96" t="s">
        <v>93</v>
      </c>
      <c r="AE96" t="s">
        <v>85</v>
      </c>
      <c r="AF96" t="s">
        <v>124</v>
      </c>
      <c r="AG96" t="s">
        <v>85</v>
      </c>
      <c r="AH96" t="s">
        <v>860</v>
      </c>
      <c r="AI96" t="s">
        <v>860</v>
      </c>
      <c r="AJ96" t="s">
        <v>159</v>
      </c>
      <c r="AK96" t="s">
        <v>159</v>
      </c>
      <c r="AL96" t="s">
        <v>174</v>
      </c>
      <c r="AM96" t="s">
        <v>174</v>
      </c>
      <c r="AN96" t="s">
        <v>89</v>
      </c>
      <c r="AO96" t="s">
        <v>89</v>
      </c>
      <c r="AP96" t="s">
        <v>98</v>
      </c>
      <c r="AQ96" t="s">
        <v>98</v>
      </c>
      <c r="AR96" t="s">
        <v>99</v>
      </c>
      <c r="AS96" t="s">
        <v>99</v>
      </c>
      <c r="AT96" s="4">
        <v>0.02</v>
      </c>
      <c r="AU96" s="4">
        <v>0.03</v>
      </c>
      <c r="AV96" s="4">
        <v>0.05</v>
      </c>
      <c r="AW96" s="4">
        <v>0.15</v>
      </c>
    </row>
    <row r="97" spans="1:49" x14ac:dyDescent="0.2">
      <c r="A97" t="s">
        <v>861</v>
      </c>
      <c r="B97" t="s">
        <v>76</v>
      </c>
      <c r="C97" t="s">
        <v>862</v>
      </c>
      <c r="D97" t="s">
        <v>863</v>
      </c>
      <c r="E97" t="s">
        <v>79</v>
      </c>
      <c r="I97" t="s">
        <v>80</v>
      </c>
      <c r="J97" t="s">
        <v>81</v>
      </c>
      <c r="K97" s="2">
        <v>0.46249999999999997</v>
      </c>
      <c r="L97" t="s">
        <v>864</v>
      </c>
      <c r="M97" t="s">
        <v>680</v>
      </c>
      <c r="N97" t="s">
        <v>155</v>
      </c>
      <c r="O97" t="s">
        <v>85</v>
      </c>
      <c r="P97" t="s">
        <v>400</v>
      </c>
      <c r="Q97" t="s">
        <v>85</v>
      </c>
      <c r="R97" t="s">
        <v>139</v>
      </c>
      <c r="S97" t="s">
        <v>85</v>
      </c>
      <c r="T97" t="s">
        <v>865</v>
      </c>
      <c r="U97" t="s">
        <v>89</v>
      </c>
      <c r="V97" t="s">
        <v>866</v>
      </c>
      <c r="W97" t="s">
        <v>373</v>
      </c>
      <c r="X97" t="s">
        <v>184</v>
      </c>
      <c r="Y97" t="s">
        <v>761</v>
      </c>
      <c r="Z97" t="s">
        <v>139</v>
      </c>
      <c r="AA97" t="s">
        <v>97</v>
      </c>
      <c r="AB97" t="s">
        <v>867</v>
      </c>
      <c r="AC97" t="s">
        <v>89</v>
      </c>
      <c r="AD97" t="s">
        <v>122</v>
      </c>
      <c r="AE97" t="s">
        <v>253</v>
      </c>
      <c r="AF97" t="s">
        <v>124</v>
      </c>
      <c r="AG97" t="s">
        <v>124</v>
      </c>
      <c r="AH97" t="s">
        <v>868</v>
      </c>
      <c r="AI97" t="s">
        <v>868</v>
      </c>
      <c r="AJ97" t="s">
        <v>400</v>
      </c>
      <c r="AK97" t="s">
        <v>400</v>
      </c>
      <c r="AL97" t="s">
        <v>87</v>
      </c>
      <c r="AM97" t="s">
        <v>87</v>
      </c>
      <c r="AN97" t="s">
        <v>89</v>
      </c>
      <c r="AO97" t="s">
        <v>89</v>
      </c>
      <c r="AP97" t="s">
        <v>98</v>
      </c>
      <c r="AQ97" t="s">
        <v>98</v>
      </c>
      <c r="AR97" t="s">
        <v>99</v>
      </c>
      <c r="AS97" t="s">
        <v>99</v>
      </c>
      <c r="AT97" s="4">
        <v>0</v>
      </c>
      <c r="AU97" s="4">
        <v>0.01</v>
      </c>
      <c r="AV97" s="4">
        <v>0.04</v>
      </c>
      <c r="AW97" s="4">
        <v>0.49</v>
      </c>
    </row>
    <row r="98" spans="1:49" x14ac:dyDescent="0.2">
      <c r="A98" t="s">
        <v>869</v>
      </c>
      <c r="B98" t="s">
        <v>76</v>
      </c>
      <c r="C98" t="s">
        <v>870</v>
      </c>
      <c r="D98" t="s">
        <v>871</v>
      </c>
      <c r="E98" t="s">
        <v>109</v>
      </c>
      <c r="I98" t="s">
        <v>80</v>
      </c>
      <c r="J98" t="s">
        <v>81</v>
      </c>
      <c r="K98" s="2">
        <v>0.46249999999999997</v>
      </c>
      <c r="L98" t="s">
        <v>872</v>
      </c>
      <c r="M98" t="s">
        <v>104</v>
      </c>
      <c r="N98" t="s">
        <v>247</v>
      </c>
      <c r="O98" t="s">
        <v>85</v>
      </c>
      <c r="P98" t="s">
        <v>235</v>
      </c>
      <c r="Q98" t="s">
        <v>85</v>
      </c>
      <c r="R98" t="s">
        <v>139</v>
      </c>
      <c r="S98" t="s">
        <v>85</v>
      </c>
      <c r="T98" t="s">
        <v>873</v>
      </c>
      <c r="U98" t="s">
        <v>89</v>
      </c>
      <c r="V98" t="s">
        <v>874</v>
      </c>
      <c r="W98" t="s">
        <v>470</v>
      </c>
      <c r="X98" t="s">
        <v>179</v>
      </c>
      <c r="Y98" t="s">
        <v>235</v>
      </c>
      <c r="Z98" t="s">
        <v>139</v>
      </c>
      <c r="AA98" t="s">
        <v>116</v>
      </c>
      <c r="AB98" t="s">
        <v>875</v>
      </c>
      <c r="AC98" t="s">
        <v>89</v>
      </c>
      <c r="AD98" t="s">
        <v>122</v>
      </c>
      <c r="AE98" t="s">
        <v>85</v>
      </c>
      <c r="AF98" t="s">
        <v>124</v>
      </c>
      <c r="AG98" t="s">
        <v>94</v>
      </c>
      <c r="AH98" t="s">
        <v>314</v>
      </c>
      <c r="AI98" t="s">
        <v>314</v>
      </c>
      <c r="AJ98" t="s">
        <v>337</v>
      </c>
      <c r="AK98" t="s">
        <v>337</v>
      </c>
      <c r="AL98" t="s">
        <v>97</v>
      </c>
      <c r="AM98" t="s">
        <v>97</v>
      </c>
      <c r="AN98" t="s">
        <v>89</v>
      </c>
      <c r="AO98" t="s">
        <v>89</v>
      </c>
      <c r="AP98" t="s">
        <v>98</v>
      </c>
      <c r="AQ98" t="s">
        <v>98</v>
      </c>
      <c r="AR98" t="s">
        <v>99</v>
      </c>
      <c r="AS98" t="s">
        <v>99</v>
      </c>
      <c r="AT98" s="4">
        <v>0.02</v>
      </c>
      <c r="AU98" s="4">
        <v>0.03</v>
      </c>
      <c r="AV98" s="4">
        <v>0.05</v>
      </c>
      <c r="AW98" s="4">
        <v>0.14000000000000001</v>
      </c>
    </row>
    <row r="99" spans="1:49" x14ac:dyDescent="0.2">
      <c r="A99" t="s">
        <v>876</v>
      </c>
      <c r="B99" t="s">
        <v>76</v>
      </c>
      <c r="C99" t="s">
        <v>877</v>
      </c>
      <c r="D99" t="s">
        <v>878</v>
      </c>
      <c r="E99" t="s">
        <v>109</v>
      </c>
      <c r="I99" t="s">
        <v>80</v>
      </c>
      <c r="J99" t="s">
        <v>81</v>
      </c>
      <c r="K99" s="2">
        <v>0.46249999999999997</v>
      </c>
      <c r="L99" t="s">
        <v>879</v>
      </c>
      <c r="M99" t="s">
        <v>135</v>
      </c>
      <c r="N99" t="s">
        <v>274</v>
      </c>
      <c r="O99" t="s">
        <v>85</v>
      </c>
      <c r="P99" t="s">
        <v>179</v>
      </c>
      <c r="Q99" t="s">
        <v>85</v>
      </c>
      <c r="R99" t="s">
        <v>174</v>
      </c>
      <c r="S99" t="s">
        <v>85</v>
      </c>
      <c r="T99" t="s">
        <v>880</v>
      </c>
      <c r="U99" t="s">
        <v>89</v>
      </c>
      <c r="V99" t="s">
        <v>396</v>
      </c>
      <c r="W99" t="s">
        <v>85</v>
      </c>
      <c r="X99" t="s">
        <v>251</v>
      </c>
      <c r="Y99" t="s">
        <v>85</v>
      </c>
      <c r="Z99" t="s">
        <v>97</v>
      </c>
      <c r="AA99" t="s">
        <v>85</v>
      </c>
      <c r="AB99" t="s">
        <v>881</v>
      </c>
      <c r="AC99" t="s">
        <v>89</v>
      </c>
      <c r="AD99" t="s">
        <v>93</v>
      </c>
      <c r="AE99" t="s">
        <v>85</v>
      </c>
      <c r="AF99" t="s">
        <v>94</v>
      </c>
      <c r="AG99" t="s">
        <v>85</v>
      </c>
      <c r="AH99" t="s">
        <v>340</v>
      </c>
      <c r="AI99" t="s">
        <v>340</v>
      </c>
      <c r="AJ99" t="s">
        <v>471</v>
      </c>
      <c r="AK99" t="s">
        <v>471</v>
      </c>
      <c r="AL99" t="s">
        <v>174</v>
      </c>
      <c r="AM99" t="s">
        <v>174</v>
      </c>
      <c r="AN99" t="s">
        <v>89</v>
      </c>
      <c r="AO99" t="s">
        <v>89</v>
      </c>
      <c r="AP99" t="s">
        <v>98</v>
      </c>
      <c r="AQ99" t="s">
        <v>98</v>
      </c>
      <c r="AR99" t="s">
        <v>99</v>
      </c>
      <c r="AS99" t="s">
        <v>99</v>
      </c>
      <c r="AT99" s="4">
        <v>0</v>
      </c>
      <c r="AU99" s="4">
        <v>0</v>
      </c>
      <c r="AV99" s="4">
        <v>0.02</v>
      </c>
      <c r="AW99" s="4">
        <v>0.43</v>
      </c>
    </row>
    <row r="100" spans="1:49" x14ac:dyDescent="0.2">
      <c r="A100" t="s">
        <v>882</v>
      </c>
      <c r="B100" t="s">
        <v>76</v>
      </c>
      <c r="C100" t="s">
        <v>883</v>
      </c>
      <c r="D100" t="s">
        <v>165</v>
      </c>
      <c r="E100" t="s">
        <v>109</v>
      </c>
      <c r="I100" t="s">
        <v>80</v>
      </c>
      <c r="J100" t="s">
        <v>81</v>
      </c>
      <c r="K100" s="2">
        <v>0.46319444444444446</v>
      </c>
      <c r="L100" t="s">
        <v>884</v>
      </c>
      <c r="M100" t="s">
        <v>412</v>
      </c>
      <c r="N100" t="s">
        <v>274</v>
      </c>
      <c r="O100" t="s">
        <v>85</v>
      </c>
      <c r="P100" t="s">
        <v>481</v>
      </c>
      <c r="Q100" t="s">
        <v>85</v>
      </c>
      <c r="R100" t="s">
        <v>139</v>
      </c>
      <c r="S100" t="s">
        <v>85</v>
      </c>
      <c r="T100">
        <f>-(0.1 %)</f>
        <v>-1E-3</v>
      </c>
      <c r="U100" t="s">
        <v>89</v>
      </c>
      <c r="V100" t="s">
        <v>885</v>
      </c>
      <c r="W100" t="s">
        <v>85</v>
      </c>
      <c r="X100" t="s">
        <v>248</v>
      </c>
      <c r="Y100" t="s">
        <v>85</v>
      </c>
      <c r="Z100" t="s">
        <v>139</v>
      </c>
      <c r="AA100" t="s">
        <v>85</v>
      </c>
      <c r="AB100" t="s">
        <v>89</v>
      </c>
      <c r="AC100" t="s">
        <v>89</v>
      </c>
      <c r="AD100" t="s">
        <v>122</v>
      </c>
      <c r="AE100" t="s">
        <v>85</v>
      </c>
      <c r="AF100" t="s">
        <v>296</v>
      </c>
      <c r="AG100" t="s">
        <v>85</v>
      </c>
      <c r="AH100" t="s">
        <v>430</v>
      </c>
      <c r="AI100" t="s">
        <v>430</v>
      </c>
      <c r="AJ100" t="s">
        <v>457</v>
      </c>
      <c r="AK100" t="s">
        <v>457</v>
      </c>
      <c r="AL100" t="s">
        <v>139</v>
      </c>
      <c r="AM100" t="s">
        <v>139</v>
      </c>
      <c r="AN100" t="s">
        <v>89</v>
      </c>
      <c r="AO100" t="s">
        <v>89</v>
      </c>
      <c r="AP100" t="s">
        <v>98</v>
      </c>
      <c r="AQ100" t="s">
        <v>98</v>
      </c>
      <c r="AR100" t="s">
        <v>99</v>
      </c>
      <c r="AS100" t="s">
        <v>99</v>
      </c>
      <c r="AT100" s="4">
        <v>0.01</v>
      </c>
      <c r="AU100" s="4">
        <v>0.02</v>
      </c>
      <c r="AV100" s="4">
        <v>0.04</v>
      </c>
      <c r="AW100" s="4">
        <v>0.18</v>
      </c>
    </row>
    <row r="101" spans="1:49" x14ac:dyDescent="0.2">
      <c r="A101" t="s">
        <v>886</v>
      </c>
      <c r="B101" t="s">
        <v>76</v>
      </c>
      <c r="C101" t="s">
        <v>887</v>
      </c>
      <c r="D101" t="s">
        <v>888</v>
      </c>
      <c r="E101" t="s">
        <v>109</v>
      </c>
      <c r="I101" t="s">
        <v>80</v>
      </c>
      <c r="J101" t="s">
        <v>81</v>
      </c>
      <c r="K101" s="2">
        <v>0.46388888888888885</v>
      </c>
      <c r="L101" t="s">
        <v>889</v>
      </c>
      <c r="M101" t="s">
        <v>449</v>
      </c>
      <c r="N101" t="s">
        <v>247</v>
      </c>
      <c r="O101" t="s">
        <v>85</v>
      </c>
      <c r="P101" t="s">
        <v>890</v>
      </c>
      <c r="Q101" t="s">
        <v>85</v>
      </c>
      <c r="R101" t="s">
        <v>145</v>
      </c>
      <c r="S101" t="s">
        <v>85</v>
      </c>
      <c r="T101" t="s">
        <v>891</v>
      </c>
      <c r="U101" t="s">
        <v>89</v>
      </c>
      <c r="V101" t="s">
        <v>828</v>
      </c>
      <c r="W101" t="s">
        <v>85</v>
      </c>
      <c r="X101" t="s">
        <v>617</v>
      </c>
      <c r="Y101" t="s">
        <v>85</v>
      </c>
      <c r="Z101" t="s">
        <v>174</v>
      </c>
      <c r="AA101" t="s">
        <v>85</v>
      </c>
      <c r="AB101" t="s">
        <v>892</v>
      </c>
      <c r="AC101" t="s">
        <v>89</v>
      </c>
      <c r="AD101" t="s">
        <v>93</v>
      </c>
      <c r="AE101" t="s">
        <v>85</v>
      </c>
      <c r="AF101" t="s">
        <v>94</v>
      </c>
      <c r="AG101" t="s">
        <v>85</v>
      </c>
      <c r="AH101" t="s">
        <v>209</v>
      </c>
      <c r="AI101" t="s">
        <v>209</v>
      </c>
      <c r="AJ101" t="s">
        <v>406</v>
      </c>
      <c r="AK101" t="s">
        <v>406</v>
      </c>
      <c r="AL101" t="s">
        <v>509</v>
      </c>
      <c r="AM101" t="s">
        <v>509</v>
      </c>
      <c r="AN101" t="s">
        <v>89</v>
      </c>
      <c r="AO101" t="s">
        <v>89</v>
      </c>
      <c r="AP101" t="s">
        <v>98</v>
      </c>
      <c r="AQ101" t="s">
        <v>98</v>
      </c>
      <c r="AR101" t="s">
        <v>99</v>
      </c>
      <c r="AS101" t="s">
        <v>99</v>
      </c>
      <c r="AT101" s="4">
        <v>0.04</v>
      </c>
      <c r="AU101" s="4">
        <v>0.05</v>
      </c>
      <c r="AV101" s="4">
        <v>0.08</v>
      </c>
      <c r="AW101" s="4">
        <v>0.16</v>
      </c>
    </row>
    <row r="102" spans="1:49" x14ac:dyDescent="0.2">
      <c r="A102" t="s">
        <v>893</v>
      </c>
      <c r="B102" t="s">
        <v>76</v>
      </c>
      <c r="C102" t="s">
        <v>894</v>
      </c>
      <c r="D102" t="s">
        <v>895</v>
      </c>
      <c r="E102" t="s">
        <v>109</v>
      </c>
      <c r="I102" t="s">
        <v>80</v>
      </c>
      <c r="J102" t="s">
        <v>81</v>
      </c>
      <c r="K102" s="2">
        <v>0.46388888888888885</v>
      </c>
      <c r="L102" t="s">
        <v>896</v>
      </c>
      <c r="M102" t="s">
        <v>352</v>
      </c>
      <c r="N102" t="s">
        <v>897</v>
      </c>
      <c r="O102" t="s">
        <v>85</v>
      </c>
      <c r="P102" t="s">
        <v>127</v>
      </c>
      <c r="Q102" t="s">
        <v>85</v>
      </c>
      <c r="R102" t="s">
        <v>116</v>
      </c>
      <c r="S102" t="s">
        <v>85</v>
      </c>
      <c r="T102" t="s">
        <v>898</v>
      </c>
      <c r="U102" t="s">
        <v>89</v>
      </c>
      <c r="V102" t="s">
        <v>899</v>
      </c>
      <c r="W102" t="s">
        <v>85</v>
      </c>
      <c r="X102" t="s">
        <v>115</v>
      </c>
      <c r="Y102" t="s">
        <v>85</v>
      </c>
      <c r="Z102" t="s">
        <v>139</v>
      </c>
      <c r="AA102" t="s">
        <v>85</v>
      </c>
      <c r="AB102" t="s">
        <v>900</v>
      </c>
      <c r="AC102" t="s">
        <v>89</v>
      </c>
      <c r="AD102" t="s">
        <v>93</v>
      </c>
      <c r="AE102" t="s">
        <v>85</v>
      </c>
      <c r="AF102" t="s">
        <v>94</v>
      </c>
      <c r="AG102" t="s">
        <v>85</v>
      </c>
      <c r="AH102" t="s">
        <v>901</v>
      </c>
      <c r="AI102" t="s">
        <v>901</v>
      </c>
      <c r="AJ102" t="s">
        <v>120</v>
      </c>
      <c r="AK102" t="s">
        <v>120</v>
      </c>
      <c r="AL102" t="s">
        <v>116</v>
      </c>
      <c r="AM102" t="s">
        <v>116</v>
      </c>
      <c r="AN102" t="s">
        <v>89</v>
      </c>
      <c r="AO102" t="s">
        <v>89</v>
      </c>
      <c r="AP102" t="s">
        <v>98</v>
      </c>
      <c r="AQ102" t="s">
        <v>98</v>
      </c>
      <c r="AR102" t="s">
        <v>99</v>
      </c>
      <c r="AS102" t="s">
        <v>99</v>
      </c>
      <c r="AT102" s="4">
        <v>0.02</v>
      </c>
      <c r="AU102" s="4">
        <v>0.02</v>
      </c>
      <c r="AV102" s="4">
        <v>0.04</v>
      </c>
      <c r="AW102" s="4">
        <v>0.16</v>
      </c>
    </row>
    <row r="103" spans="1:49" x14ac:dyDescent="0.2">
      <c r="A103" t="s">
        <v>902</v>
      </c>
      <c r="B103" t="s">
        <v>76</v>
      </c>
      <c r="C103" t="s">
        <v>903</v>
      </c>
      <c r="D103" t="s">
        <v>130</v>
      </c>
      <c r="E103" t="s">
        <v>79</v>
      </c>
      <c r="I103" t="s">
        <v>80</v>
      </c>
      <c r="J103" t="s">
        <v>81</v>
      </c>
      <c r="K103" s="2">
        <v>0.46458333333333335</v>
      </c>
      <c r="L103" t="s">
        <v>904</v>
      </c>
      <c r="M103" t="s">
        <v>680</v>
      </c>
      <c r="N103" t="s">
        <v>905</v>
      </c>
      <c r="O103" t="s">
        <v>85</v>
      </c>
      <c r="P103" t="s">
        <v>906</v>
      </c>
      <c r="Q103" t="s">
        <v>85</v>
      </c>
      <c r="R103" t="s">
        <v>87</v>
      </c>
      <c r="S103" t="s">
        <v>85</v>
      </c>
      <c r="T103" t="s">
        <v>907</v>
      </c>
      <c r="U103" t="s">
        <v>89</v>
      </c>
      <c r="V103" t="s">
        <v>908</v>
      </c>
      <c r="W103" t="s">
        <v>85</v>
      </c>
      <c r="X103" t="s">
        <v>909</v>
      </c>
      <c r="Y103" t="s">
        <v>85</v>
      </c>
      <c r="Z103" t="s">
        <v>139</v>
      </c>
      <c r="AA103" t="s">
        <v>85</v>
      </c>
      <c r="AB103" t="s">
        <v>910</v>
      </c>
      <c r="AC103" t="s">
        <v>89</v>
      </c>
      <c r="AD103" t="s">
        <v>253</v>
      </c>
      <c r="AE103" t="s">
        <v>85</v>
      </c>
      <c r="AF103" t="s">
        <v>124</v>
      </c>
      <c r="AG103" t="s">
        <v>85</v>
      </c>
      <c r="AH103" t="s">
        <v>911</v>
      </c>
      <c r="AI103" t="s">
        <v>911</v>
      </c>
      <c r="AJ103" t="s">
        <v>769</v>
      </c>
      <c r="AK103" t="s">
        <v>769</v>
      </c>
      <c r="AL103" t="s">
        <v>139</v>
      </c>
      <c r="AM103" t="s">
        <v>139</v>
      </c>
      <c r="AN103" t="s">
        <v>89</v>
      </c>
      <c r="AO103" t="s">
        <v>89</v>
      </c>
      <c r="AP103" t="s">
        <v>98</v>
      </c>
      <c r="AQ103" t="s">
        <v>98</v>
      </c>
      <c r="AR103" t="s">
        <v>407</v>
      </c>
      <c r="AS103" t="s">
        <v>407</v>
      </c>
      <c r="AT103" s="4">
        <v>0</v>
      </c>
      <c r="AU103" s="4">
        <v>0</v>
      </c>
      <c r="AV103" s="4">
        <v>0.01</v>
      </c>
      <c r="AW103" s="4">
        <v>0.14000000000000001</v>
      </c>
    </row>
    <row r="104" spans="1:49" x14ac:dyDescent="0.2">
      <c r="A104" t="s">
        <v>912</v>
      </c>
      <c r="B104" t="s">
        <v>76</v>
      </c>
      <c r="C104" t="s">
        <v>913</v>
      </c>
      <c r="D104" t="s">
        <v>914</v>
      </c>
      <c r="E104" t="s">
        <v>79</v>
      </c>
      <c r="I104" t="s">
        <v>80</v>
      </c>
      <c r="J104" t="s">
        <v>81</v>
      </c>
      <c r="K104" s="2">
        <v>0.46458333333333335</v>
      </c>
      <c r="L104" t="s">
        <v>915</v>
      </c>
      <c r="M104" t="s">
        <v>364</v>
      </c>
      <c r="N104" t="s">
        <v>450</v>
      </c>
      <c r="O104" t="s">
        <v>85</v>
      </c>
      <c r="P104" t="s">
        <v>829</v>
      </c>
      <c r="Q104" t="s">
        <v>85</v>
      </c>
      <c r="R104" t="s">
        <v>87</v>
      </c>
      <c r="S104" t="s">
        <v>85</v>
      </c>
      <c r="T104">
        <f>-(0.03 %)</f>
        <v>-2.9999999999999997E-4</v>
      </c>
      <c r="U104" t="s">
        <v>89</v>
      </c>
      <c r="V104" t="s">
        <v>916</v>
      </c>
      <c r="W104" t="s">
        <v>85</v>
      </c>
      <c r="X104" t="s">
        <v>829</v>
      </c>
      <c r="Y104" t="s">
        <v>85</v>
      </c>
      <c r="Z104" t="s">
        <v>87</v>
      </c>
      <c r="AA104" t="s">
        <v>85</v>
      </c>
      <c r="AB104" t="s">
        <v>89</v>
      </c>
      <c r="AC104" t="s">
        <v>89</v>
      </c>
      <c r="AD104" t="s">
        <v>93</v>
      </c>
      <c r="AE104" t="s">
        <v>85</v>
      </c>
      <c r="AF104" t="s">
        <v>94</v>
      </c>
      <c r="AG104" t="s">
        <v>85</v>
      </c>
      <c r="AH104" t="s">
        <v>393</v>
      </c>
      <c r="AI104" t="s">
        <v>393</v>
      </c>
      <c r="AJ104" t="s">
        <v>322</v>
      </c>
      <c r="AK104" t="s">
        <v>322</v>
      </c>
      <c r="AL104" t="s">
        <v>87</v>
      </c>
      <c r="AM104" t="s">
        <v>87</v>
      </c>
      <c r="AN104" t="s">
        <v>89</v>
      </c>
      <c r="AO104" t="s">
        <v>89</v>
      </c>
      <c r="AP104" t="s">
        <v>98</v>
      </c>
      <c r="AQ104" t="s">
        <v>98</v>
      </c>
      <c r="AR104" t="s">
        <v>99</v>
      </c>
      <c r="AS104" t="s">
        <v>99</v>
      </c>
      <c r="AT104" s="4">
        <v>0.01</v>
      </c>
      <c r="AU104" s="4">
        <v>0.03</v>
      </c>
      <c r="AV104" s="4">
        <v>7.0000000000000007E-2</v>
      </c>
      <c r="AW104" s="4">
        <v>0.13</v>
      </c>
    </row>
    <row r="105" spans="1:49" x14ac:dyDescent="0.2">
      <c r="A105" t="s">
        <v>917</v>
      </c>
      <c r="B105" t="s">
        <v>76</v>
      </c>
      <c r="C105" t="s">
        <v>918</v>
      </c>
      <c r="D105" t="s">
        <v>631</v>
      </c>
      <c r="E105" t="s">
        <v>109</v>
      </c>
      <c r="I105" t="s">
        <v>80</v>
      </c>
      <c r="J105" t="s">
        <v>632</v>
      </c>
      <c r="K105" s="2">
        <v>0.46527777777777773</v>
      </c>
      <c r="L105" t="s">
        <v>919</v>
      </c>
      <c r="M105" t="s">
        <v>135</v>
      </c>
      <c r="N105" t="s">
        <v>155</v>
      </c>
      <c r="O105" t="s">
        <v>85</v>
      </c>
      <c r="P105" t="s">
        <v>96</v>
      </c>
      <c r="Q105" t="s">
        <v>85</v>
      </c>
      <c r="R105" t="s">
        <v>139</v>
      </c>
      <c r="S105" t="s">
        <v>85</v>
      </c>
      <c r="T105" t="s">
        <v>920</v>
      </c>
      <c r="U105" t="s">
        <v>89</v>
      </c>
      <c r="V105" t="s">
        <v>921</v>
      </c>
      <c r="W105" t="s">
        <v>85</v>
      </c>
      <c r="X105" t="s">
        <v>86</v>
      </c>
      <c r="Y105" t="s">
        <v>85</v>
      </c>
      <c r="Z105" t="s">
        <v>252</v>
      </c>
      <c r="AA105" t="s">
        <v>85</v>
      </c>
      <c r="AB105" t="s">
        <v>89</v>
      </c>
      <c r="AC105" t="s">
        <v>89</v>
      </c>
      <c r="AD105" t="s">
        <v>122</v>
      </c>
      <c r="AE105" t="s">
        <v>85</v>
      </c>
      <c r="AF105" t="s">
        <v>124</v>
      </c>
      <c r="AG105" t="s">
        <v>85</v>
      </c>
      <c r="AH105" t="s">
        <v>305</v>
      </c>
      <c r="AI105" t="s">
        <v>305</v>
      </c>
      <c r="AJ105" t="s">
        <v>777</v>
      </c>
      <c r="AK105" t="s">
        <v>777</v>
      </c>
      <c r="AL105" t="s">
        <v>97</v>
      </c>
      <c r="AM105" t="s">
        <v>97</v>
      </c>
      <c r="AN105" t="s">
        <v>89</v>
      </c>
      <c r="AO105" t="s">
        <v>89</v>
      </c>
      <c r="AP105" t="s">
        <v>98</v>
      </c>
      <c r="AQ105" t="s">
        <v>98</v>
      </c>
      <c r="AR105" t="s">
        <v>99</v>
      </c>
      <c r="AS105" t="s">
        <v>99</v>
      </c>
      <c r="AT105" s="4">
        <v>0.01</v>
      </c>
      <c r="AU105" s="4">
        <v>0.02</v>
      </c>
      <c r="AV105" s="4">
        <v>0.04</v>
      </c>
      <c r="AW105" s="4">
        <v>0.4</v>
      </c>
    </row>
    <row r="106" spans="1:49" x14ac:dyDescent="0.2">
      <c r="A106" t="s">
        <v>922</v>
      </c>
      <c r="B106" t="s">
        <v>76</v>
      </c>
      <c r="C106" t="s">
        <v>923</v>
      </c>
      <c r="D106" t="s">
        <v>514</v>
      </c>
      <c r="E106" t="s">
        <v>109</v>
      </c>
      <c r="I106" t="s">
        <v>80</v>
      </c>
      <c r="J106" t="s">
        <v>81</v>
      </c>
      <c r="K106" s="2">
        <v>0.46527777777777773</v>
      </c>
      <c r="L106" t="s">
        <v>924</v>
      </c>
      <c r="M106" t="s">
        <v>925</v>
      </c>
      <c r="N106" t="s">
        <v>326</v>
      </c>
      <c r="O106" t="s">
        <v>926</v>
      </c>
      <c r="P106" t="s">
        <v>422</v>
      </c>
      <c r="Q106" t="s">
        <v>96</v>
      </c>
      <c r="R106" t="s">
        <v>322</v>
      </c>
      <c r="S106" t="s">
        <v>347</v>
      </c>
      <c r="T106" t="s">
        <v>927</v>
      </c>
      <c r="U106" t="s">
        <v>89</v>
      </c>
      <c r="V106" t="s">
        <v>768</v>
      </c>
      <c r="W106" t="s">
        <v>85</v>
      </c>
      <c r="X106" t="s">
        <v>481</v>
      </c>
      <c r="Y106" t="s">
        <v>85</v>
      </c>
      <c r="Z106" t="s">
        <v>145</v>
      </c>
      <c r="AA106" t="s">
        <v>85</v>
      </c>
      <c r="AB106" t="s">
        <v>928</v>
      </c>
      <c r="AC106" t="s">
        <v>89</v>
      </c>
      <c r="AD106" t="s">
        <v>93</v>
      </c>
      <c r="AE106" t="s">
        <v>85</v>
      </c>
      <c r="AF106" t="s">
        <v>94</v>
      </c>
      <c r="AG106" t="s">
        <v>85</v>
      </c>
      <c r="AH106" t="s">
        <v>708</v>
      </c>
      <c r="AI106" t="s">
        <v>708</v>
      </c>
      <c r="AJ106" t="s">
        <v>457</v>
      </c>
      <c r="AK106" t="s">
        <v>457</v>
      </c>
      <c r="AL106" t="s">
        <v>509</v>
      </c>
      <c r="AM106" t="s">
        <v>509</v>
      </c>
      <c r="AN106" t="s">
        <v>89</v>
      </c>
      <c r="AO106" t="s">
        <v>89</v>
      </c>
      <c r="AP106" t="s">
        <v>98</v>
      </c>
      <c r="AQ106" t="s">
        <v>98</v>
      </c>
      <c r="AR106" t="s">
        <v>99</v>
      </c>
      <c r="AS106" t="s">
        <v>99</v>
      </c>
      <c r="AT106" s="4">
        <v>0.03</v>
      </c>
      <c r="AU106" s="4">
        <v>0.03</v>
      </c>
      <c r="AV106" s="4">
        <v>0.04</v>
      </c>
      <c r="AW106" s="4">
        <v>0.05</v>
      </c>
    </row>
    <row r="107" spans="1:49" x14ac:dyDescent="0.2">
      <c r="A107" t="s">
        <v>929</v>
      </c>
      <c r="B107" t="s">
        <v>76</v>
      </c>
      <c r="C107" t="s">
        <v>930</v>
      </c>
      <c r="D107" t="s">
        <v>931</v>
      </c>
      <c r="E107" t="s">
        <v>109</v>
      </c>
      <c r="I107" t="s">
        <v>80</v>
      </c>
      <c r="J107" t="s">
        <v>81</v>
      </c>
      <c r="K107" s="2">
        <v>0.46527777777777773</v>
      </c>
      <c r="L107" t="s">
        <v>932</v>
      </c>
      <c r="M107" t="s">
        <v>169</v>
      </c>
      <c r="N107" t="s">
        <v>336</v>
      </c>
      <c r="O107" t="s">
        <v>85</v>
      </c>
      <c r="P107" t="s">
        <v>236</v>
      </c>
      <c r="Q107" t="s">
        <v>85</v>
      </c>
      <c r="R107" t="s">
        <v>139</v>
      </c>
      <c r="S107" t="s">
        <v>85</v>
      </c>
      <c r="T107">
        <f>-(0.08 %)</f>
        <v>-8.0000000000000004E-4</v>
      </c>
      <c r="U107" t="s">
        <v>89</v>
      </c>
      <c r="V107" t="s">
        <v>933</v>
      </c>
      <c r="W107" t="s">
        <v>934</v>
      </c>
      <c r="X107" t="s">
        <v>96</v>
      </c>
      <c r="Y107" t="s">
        <v>293</v>
      </c>
      <c r="Z107" t="s">
        <v>139</v>
      </c>
      <c r="AA107" t="s">
        <v>311</v>
      </c>
      <c r="AB107">
        <f>-(0.15 %)</f>
        <v>-1.5E-3</v>
      </c>
      <c r="AC107" t="s">
        <v>89</v>
      </c>
      <c r="AD107" t="s">
        <v>93</v>
      </c>
      <c r="AE107" t="s">
        <v>85</v>
      </c>
      <c r="AF107" t="s">
        <v>124</v>
      </c>
      <c r="AG107" t="s">
        <v>85</v>
      </c>
      <c r="AH107" t="s">
        <v>340</v>
      </c>
      <c r="AI107" t="s">
        <v>340</v>
      </c>
      <c r="AJ107" t="s">
        <v>173</v>
      </c>
      <c r="AK107" t="s">
        <v>173</v>
      </c>
      <c r="AL107" t="s">
        <v>139</v>
      </c>
      <c r="AM107" t="s">
        <v>139</v>
      </c>
      <c r="AN107" t="s">
        <v>89</v>
      </c>
      <c r="AO107" t="s">
        <v>89</v>
      </c>
      <c r="AP107" t="s">
        <v>98</v>
      </c>
      <c r="AQ107" t="s">
        <v>98</v>
      </c>
      <c r="AR107" t="s">
        <v>99</v>
      </c>
      <c r="AS107" t="s">
        <v>99</v>
      </c>
      <c r="AT107" s="4">
        <v>0.03</v>
      </c>
      <c r="AU107" s="4">
        <v>0.06</v>
      </c>
      <c r="AV107" s="4">
        <v>0.11</v>
      </c>
      <c r="AW107" s="4">
        <v>0.42</v>
      </c>
    </row>
    <row r="108" spans="1:49" x14ac:dyDescent="0.2">
      <c r="A108" t="s">
        <v>935</v>
      </c>
      <c r="B108" t="s">
        <v>76</v>
      </c>
      <c r="C108" t="s">
        <v>936</v>
      </c>
      <c r="D108" t="s">
        <v>937</v>
      </c>
      <c r="E108" t="s">
        <v>109</v>
      </c>
      <c r="I108" t="s">
        <v>80</v>
      </c>
      <c r="J108" t="s">
        <v>81</v>
      </c>
      <c r="K108" s="2">
        <v>0.46527777777777773</v>
      </c>
      <c r="L108" t="s">
        <v>938</v>
      </c>
      <c r="M108" t="s">
        <v>246</v>
      </c>
      <c r="N108" t="s">
        <v>155</v>
      </c>
      <c r="O108" t="s">
        <v>85</v>
      </c>
      <c r="P108" t="s">
        <v>939</v>
      </c>
      <c r="Q108" t="s">
        <v>85</v>
      </c>
      <c r="R108" t="s">
        <v>641</v>
      </c>
      <c r="S108" t="s">
        <v>85</v>
      </c>
      <c r="T108" t="s">
        <v>940</v>
      </c>
      <c r="U108" t="s">
        <v>89</v>
      </c>
      <c r="V108" t="s">
        <v>223</v>
      </c>
      <c r="W108" t="s">
        <v>85</v>
      </c>
      <c r="X108" t="s">
        <v>664</v>
      </c>
      <c r="Y108" t="s">
        <v>85</v>
      </c>
      <c r="Z108" t="s">
        <v>174</v>
      </c>
      <c r="AA108" t="s">
        <v>85</v>
      </c>
      <c r="AB108" t="s">
        <v>941</v>
      </c>
      <c r="AC108" t="s">
        <v>89</v>
      </c>
      <c r="AD108" t="s">
        <v>93</v>
      </c>
      <c r="AE108" t="s">
        <v>85</v>
      </c>
      <c r="AF108" t="s">
        <v>254</v>
      </c>
      <c r="AG108" t="s">
        <v>85</v>
      </c>
      <c r="AH108" t="s">
        <v>161</v>
      </c>
      <c r="AI108" t="s">
        <v>161</v>
      </c>
      <c r="AJ108" t="s">
        <v>687</v>
      </c>
      <c r="AK108" t="s">
        <v>687</v>
      </c>
      <c r="AL108" t="s">
        <v>462</v>
      </c>
      <c r="AM108" t="s">
        <v>462</v>
      </c>
      <c r="AN108" t="s">
        <v>89</v>
      </c>
      <c r="AO108" t="s">
        <v>89</v>
      </c>
      <c r="AP108" t="s">
        <v>98</v>
      </c>
      <c r="AQ108" t="s">
        <v>98</v>
      </c>
      <c r="AR108" t="s">
        <v>99</v>
      </c>
      <c r="AS108" t="s">
        <v>99</v>
      </c>
      <c r="AT108" s="4">
        <v>0.02</v>
      </c>
      <c r="AU108" s="4">
        <v>0.04</v>
      </c>
      <c r="AV108" s="4">
        <v>0.06</v>
      </c>
      <c r="AW108" s="4">
        <v>0.28000000000000003</v>
      </c>
    </row>
    <row r="109" spans="1:49" x14ac:dyDescent="0.2">
      <c r="A109" t="s">
        <v>942</v>
      </c>
      <c r="B109" t="s">
        <v>76</v>
      </c>
      <c r="C109" t="s">
        <v>943</v>
      </c>
      <c r="D109" t="s">
        <v>944</v>
      </c>
      <c r="E109" t="s">
        <v>109</v>
      </c>
      <c r="I109" t="s">
        <v>80</v>
      </c>
      <c r="J109" t="s">
        <v>81</v>
      </c>
      <c r="K109" s="2">
        <v>0.46597222222222223</v>
      </c>
      <c r="L109" t="s">
        <v>945</v>
      </c>
      <c r="M109" t="s">
        <v>352</v>
      </c>
      <c r="N109" t="s">
        <v>789</v>
      </c>
      <c r="O109" t="s">
        <v>85</v>
      </c>
      <c r="P109" t="s">
        <v>946</v>
      </c>
      <c r="Q109" t="s">
        <v>85</v>
      </c>
      <c r="R109" t="s">
        <v>139</v>
      </c>
      <c r="S109" t="s">
        <v>85</v>
      </c>
      <c r="T109" t="s">
        <v>947</v>
      </c>
      <c r="U109" t="s">
        <v>89</v>
      </c>
      <c r="V109" t="s">
        <v>314</v>
      </c>
      <c r="W109" t="s">
        <v>85</v>
      </c>
      <c r="X109" t="s">
        <v>946</v>
      </c>
      <c r="Y109" t="s">
        <v>85</v>
      </c>
      <c r="Z109" t="s">
        <v>198</v>
      </c>
      <c r="AA109" t="s">
        <v>85</v>
      </c>
      <c r="AB109" t="s">
        <v>948</v>
      </c>
      <c r="AC109" t="s">
        <v>89</v>
      </c>
      <c r="AD109" t="s">
        <v>93</v>
      </c>
      <c r="AE109" t="s">
        <v>85</v>
      </c>
      <c r="AF109" t="s">
        <v>367</v>
      </c>
      <c r="AG109" t="s">
        <v>85</v>
      </c>
      <c r="AH109" t="s">
        <v>384</v>
      </c>
      <c r="AI109" t="s">
        <v>384</v>
      </c>
      <c r="AJ109" t="s">
        <v>184</v>
      </c>
      <c r="AK109" t="s">
        <v>184</v>
      </c>
      <c r="AL109" t="s">
        <v>311</v>
      </c>
      <c r="AM109" t="s">
        <v>311</v>
      </c>
      <c r="AN109" t="s">
        <v>89</v>
      </c>
      <c r="AO109" t="s">
        <v>89</v>
      </c>
      <c r="AP109" t="s">
        <v>98</v>
      </c>
      <c r="AQ109" t="s">
        <v>98</v>
      </c>
      <c r="AR109" t="s">
        <v>99</v>
      </c>
      <c r="AS109" t="s">
        <v>99</v>
      </c>
      <c r="AT109" s="4">
        <v>0</v>
      </c>
      <c r="AU109" s="4">
        <v>0.01</v>
      </c>
      <c r="AV109" s="4">
        <v>0.02</v>
      </c>
      <c r="AW109" s="4">
        <v>0.25</v>
      </c>
    </row>
    <row r="110" spans="1:49" x14ac:dyDescent="0.2">
      <c r="A110" t="s">
        <v>949</v>
      </c>
      <c r="B110" t="s">
        <v>76</v>
      </c>
      <c r="C110" t="s">
        <v>950</v>
      </c>
      <c r="D110" t="s">
        <v>951</v>
      </c>
      <c r="E110" t="s">
        <v>79</v>
      </c>
      <c r="I110" t="s">
        <v>80</v>
      </c>
      <c r="J110" t="s">
        <v>81</v>
      </c>
      <c r="K110" s="2">
        <v>0.46666666666666662</v>
      </c>
      <c r="L110" t="s">
        <v>952</v>
      </c>
      <c r="M110" t="s">
        <v>246</v>
      </c>
      <c r="N110" t="s">
        <v>247</v>
      </c>
      <c r="O110" t="s">
        <v>85</v>
      </c>
      <c r="P110" t="s">
        <v>91</v>
      </c>
      <c r="Q110" t="s">
        <v>85</v>
      </c>
      <c r="R110" t="s">
        <v>139</v>
      </c>
      <c r="S110" t="s">
        <v>85</v>
      </c>
      <c r="T110" t="s">
        <v>953</v>
      </c>
      <c r="U110" t="s">
        <v>89</v>
      </c>
      <c r="V110" t="s">
        <v>954</v>
      </c>
      <c r="W110" t="s">
        <v>85</v>
      </c>
      <c r="X110" t="s">
        <v>86</v>
      </c>
      <c r="Y110" t="s">
        <v>85</v>
      </c>
      <c r="Z110" t="s">
        <v>116</v>
      </c>
      <c r="AA110" t="s">
        <v>85</v>
      </c>
      <c r="AB110" t="s">
        <v>955</v>
      </c>
      <c r="AC110" t="s">
        <v>89</v>
      </c>
      <c r="AD110" t="s">
        <v>123</v>
      </c>
      <c r="AE110" t="s">
        <v>85</v>
      </c>
      <c r="AF110" t="s">
        <v>241</v>
      </c>
      <c r="AG110" t="s">
        <v>85</v>
      </c>
      <c r="AH110" t="s">
        <v>330</v>
      </c>
      <c r="AI110" t="s">
        <v>330</v>
      </c>
      <c r="AJ110" t="s">
        <v>96</v>
      </c>
      <c r="AK110" t="s">
        <v>96</v>
      </c>
      <c r="AL110" t="s">
        <v>116</v>
      </c>
      <c r="AM110" t="s">
        <v>116</v>
      </c>
      <c r="AN110" t="s">
        <v>89</v>
      </c>
      <c r="AO110" t="s">
        <v>89</v>
      </c>
      <c r="AP110" t="s">
        <v>98</v>
      </c>
      <c r="AQ110" t="s">
        <v>98</v>
      </c>
      <c r="AR110" t="s">
        <v>99</v>
      </c>
      <c r="AS110" t="s">
        <v>99</v>
      </c>
      <c r="AT110" s="4">
        <v>0.01</v>
      </c>
      <c r="AU110" s="4">
        <v>0.02</v>
      </c>
      <c r="AV110" s="4">
        <v>0.05</v>
      </c>
      <c r="AW110" s="4">
        <v>0.35</v>
      </c>
    </row>
    <row r="111" spans="1:49" x14ac:dyDescent="0.2">
      <c r="A111" t="s">
        <v>822</v>
      </c>
      <c r="B111" t="s">
        <v>76</v>
      </c>
      <c r="C111" t="s">
        <v>956</v>
      </c>
      <c r="D111" t="s">
        <v>271</v>
      </c>
      <c r="E111" t="s">
        <v>109</v>
      </c>
      <c r="I111" t="s">
        <v>80</v>
      </c>
      <c r="J111" t="s">
        <v>81</v>
      </c>
      <c r="K111" s="2">
        <v>0.46666666666666662</v>
      </c>
      <c r="L111" t="s">
        <v>957</v>
      </c>
      <c r="M111" t="s">
        <v>104</v>
      </c>
      <c r="N111" t="s">
        <v>868</v>
      </c>
      <c r="O111" t="s">
        <v>85</v>
      </c>
      <c r="P111" t="s">
        <v>202</v>
      </c>
      <c r="Q111" t="s">
        <v>85</v>
      </c>
      <c r="R111" t="s">
        <v>139</v>
      </c>
      <c r="S111" t="s">
        <v>85</v>
      </c>
      <c r="T111" t="s">
        <v>89</v>
      </c>
      <c r="U111" t="s">
        <v>89</v>
      </c>
      <c r="V111" t="s">
        <v>424</v>
      </c>
      <c r="W111" t="s">
        <v>85</v>
      </c>
      <c r="X111" t="s">
        <v>283</v>
      </c>
      <c r="Y111" t="s">
        <v>85</v>
      </c>
      <c r="Z111" t="s">
        <v>139</v>
      </c>
      <c r="AA111" t="s">
        <v>85</v>
      </c>
      <c r="AB111" t="s">
        <v>89</v>
      </c>
      <c r="AC111" t="s">
        <v>89</v>
      </c>
      <c r="AD111" t="s">
        <v>93</v>
      </c>
      <c r="AE111" t="s">
        <v>85</v>
      </c>
      <c r="AF111" t="s">
        <v>367</v>
      </c>
      <c r="AG111" t="s">
        <v>85</v>
      </c>
      <c r="AH111" t="s">
        <v>958</v>
      </c>
      <c r="AI111" t="s">
        <v>958</v>
      </c>
      <c r="AJ111" t="s">
        <v>293</v>
      </c>
      <c r="AK111" t="s">
        <v>293</v>
      </c>
      <c r="AL111" t="s">
        <v>139</v>
      </c>
      <c r="AM111" t="s">
        <v>139</v>
      </c>
      <c r="AN111" t="s">
        <v>89</v>
      </c>
      <c r="AO111" t="s">
        <v>89</v>
      </c>
      <c r="AP111" t="s">
        <v>98</v>
      </c>
      <c r="AQ111" t="s">
        <v>98</v>
      </c>
      <c r="AR111" t="s">
        <v>99</v>
      </c>
      <c r="AS111" t="s">
        <v>99</v>
      </c>
      <c r="AT111" s="4">
        <v>0</v>
      </c>
      <c r="AU111" s="4">
        <v>0</v>
      </c>
      <c r="AV111" s="4">
        <v>0.02</v>
      </c>
      <c r="AW111" s="4">
        <v>0.27</v>
      </c>
    </row>
    <row r="112" spans="1:49" x14ac:dyDescent="0.2">
      <c r="A112" t="s">
        <v>959</v>
      </c>
      <c r="B112" t="s">
        <v>76</v>
      </c>
      <c r="C112" t="s">
        <v>960</v>
      </c>
      <c r="D112" t="s">
        <v>961</v>
      </c>
      <c r="E112" t="s">
        <v>109</v>
      </c>
      <c r="I112" t="s">
        <v>80</v>
      </c>
      <c r="J112" t="s">
        <v>81</v>
      </c>
      <c r="K112" s="2">
        <v>0.46736111111111112</v>
      </c>
      <c r="L112" t="s">
        <v>962</v>
      </c>
      <c r="M112" t="s">
        <v>656</v>
      </c>
      <c r="N112" t="s">
        <v>305</v>
      </c>
      <c r="O112" t="s">
        <v>85</v>
      </c>
      <c r="P112" t="s">
        <v>963</v>
      </c>
      <c r="Q112" t="s">
        <v>85</v>
      </c>
      <c r="R112" t="s">
        <v>144</v>
      </c>
      <c r="S112" t="s">
        <v>85</v>
      </c>
      <c r="T112" t="s">
        <v>89</v>
      </c>
      <c r="U112" t="s">
        <v>89</v>
      </c>
      <c r="V112" t="s">
        <v>964</v>
      </c>
      <c r="W112" t="s">
        <v>85</v>
      </c>
      <c r="X112" t="s">
        <v>235</v>
      </c>
      <c r="Y112" t="s">
        <v>85</v>
      </c>
      <c r="Z112" t="s">
        <v>180</v>
      </c>
      <c r="AA112" t="s">
        <v>85</v>
      </c>
      <c r="AB112" t="s">
        <v>89</v>
      </c>
      <c r="AC112" t="s">
        <v>89</v>
      </c>
      <c r="AD112" t="s">
        <v>122</v>
      </c>
      <c r="AE112" t="s">
        <v>85</v>
      </c>
      <c r="AF112" t="s">
        <v>124</v>
      </c>
      <c r="AG112" t="s">
        <v>85</v>
      </c>
      <c r="AH112" t="s">
        <v>84</v>
      </c>
      <c r="AI112" t="s">
        <v>84</v>
      </c>
      <c r="AJ112" t="s">
        <v>965</v>
      </c>
      <c r="AK112" t="s">
        <v>965</v>
      </c>
      <c r="AL112" t="s">
        <v>966</v>
      </c>
      <c r="AM112" t="s">
        <v>966</v>
      </c>
      <c r="AN112" t="s">
        <v>89</v>
      </c>
      <c r="AO112" t="s">
        <v>89</v>
      </c>
      <c r="AP112" t="s">
        <v>98</v>
      </c>
      <c r="AQ112" t="s">
        <v>98</v>
      </c>
      <c r="AR112" t="s">
        <v>99</v>
      </c>
      <c r="AS112" t="s">
        <v>99</v>
      </c>
      <c r="AT112" s="4">
        <v>0.03</v>
      </c>
      <c r="AU112" s="4">
        <v>0.05</v>
      </c>
      <c r="AV112" s="4">
        <v>0.09</v>
      </c>
      <c r="AW112" s="4">
        <v>0.51</v>
      </c>
    </row>
    <row r="113" spans="1:49" x14ac:dyDescent="0.2">
      <c r="A113" t="s">
        <v>882</v>
      </c>
      <c r="B113" t="s">
        <v>76</v>
      </c>
      <c r="C113" t="s">
        <v>967</v>
      </c>
      <c r="D113" t="s">
        <v>165</v>
      </c>
      <c r="E113" t="s">
        <v>109</v>
      </c>
      <c r="I113" t="s">
        <v>80</v>
      </c>
      <c r="J113" t="s">
        <v>81</v>
      </c>
      <c r="K113" s="2">
        <v>0.47569444444444442</v>
      </c>
      <c r="L113" t="s">
        <v>968</v>
      </c>
      <c r="M113" t="s">
        <v>969</v>
      </c>
      <c r="N113" t="s">
        <v>396</v>
      </c>
      <c r="O113" t="s">
        <v>681</v>
      </c>
      <c r="P113" t="s">
        <v>96</v>
      </c>
      <c r="Q113" t="s">
        <v>611</v>
      </c>
      <c r="R113" t="s">
        <v>347</v>
      </c>
      <c r="S113" t="s">
        <v>180</v>
      </c>
      <c r="T113">
        <f>-(0.95 %)</f>
        <v>-9.4999999999999998E-3</v>
      </c>
      <c r="U113" t="s">
        <v>89</v>
      </c>
      <c r="V113" t="s">
        <v>970</v>
      </c>
      <c r="W113" t="s">
        <v>85</v>
      </c>
      <c r="X113" t="s">
        <v>594</v>
      </c>
      <c r="Y113" t="s">
        <v>85</v>
      </c>
      <c r="Z113" t="s">
        <v>742</v>
      </c>
      <c r="AA113" t="s">
        <v>85</v>
      </c>
      <c r="AB113" t="s">
        <v>89</v>
      </c>
      <c r="AC113" t="s">
        <v>89</v>
      </c>
      <c r="AD113" t="s">
        <v>93</v>
      </c>
      <c r="AE113" t="s">
        <v>85</v>
      </c>
      <c r="AF113" t="s">
        <v>199</v>
      </c>
      <c r="AG113" t="s">
        <v>85</v>
      </c>
      <c r="AH113" t="s">
        <v>971</v>
      </c>
      <c r="AI113" t="s">
        <v>971</v>
      </c>
      <c r="AJ113" t="s">
        <v>255</v>
      </c>
      <c r="AK113" t="s">
        <v>255</v>
      </c>
      <c r="AL113" t="s">
        <v>97</v>
      </c>
      <c r="AM113" t="s">
        <v>97</v>
      </c>
      <c r="AN113" t="s">
        <v>89</v>
      </c>
      <c r="AO113" t="s">
        <v>89</v>
      </c>
      <c r="AP113" t="s">
        <v>98</v>
      </c>
      <c r="AQ113" t="s">
        <v>98</v>
      </c>
      <c r="AR113" t="s">
        <v>99</v>
      </c>
      <c r="AS113" t="s">
        <v>99</v>
      </c>
      <c r="AT113" s="4">
        <v>0.01</v>
      </c>
      <c r="AU113" s="4">
        <v>0.02</v>
      </c>
      <c r="AV113" s="4">
        <v>0.03</v>
      </c>
      <c r="AW113" s="4">
        <v>0.25</v>
      </c>
    </row>
    <row r="114" spans="1:49" x14ac:dyDescent="0.2">
      <c r="A114" t="s">
        <v>882</v>
      </c>
      <c r="B114" t="s">
        <v>76</v>
      </c>
      <c r="C114" t="s">
        <v>967</v>
      </c>
      <c r="D114" t="s">
        <v>165</v>
      </c>
      <c r="E114" t="s">
        <v>109</v>
      </c>
      <c r="I114" t="s">
        <v>80</v>
      </c>
      <c r="J114" t="s">
        <v>81</v>
      </c>
      <c r="K114" s="2">
        <v>0.4770833333333333</v>
      </c>
      <c r="L114" t="s">
        <v>972</v>
      </c>
      <c r="M114" t="s">
        <v>969</v>
      </c>
      <c r="N114" t="s">
        <v>209</v>
      </c>
      <c r="O114" t="s">
        <v>85</v>
      </c>
      <c r="P114" t="s">
        <v>465</v>
      </c>
      <c r="Q114" t="s">
        <v>85</v>
      </c>
      <c r="R114" t="s">
        <v>139</v>
      </c>
      <c r="S114" t="s">
        <v>85</v>
      </c>
      <c r="T114">
        <f>-(0.35 %)</f>
        <v>-3.4999999999999996E-3</v>
      </c>
      <c r="U114" t="s">
        <v>89</v>
      </c>
      <c r="V114" t="s">
        <v>340</v>
      </c>
      <c r="W114" t="s">
        <v>85</v>
      </c>
      <c r="X114" t="s">
        <v>422</v>
      </c>
      <c r="Y114" t="s">
        <v>85</v>
      </c>
      <c r="Z114" t="s">
        <v>139</v>
      </c>
      <c r="AA114" t="s">
        <v>85</v>
      </c>
      <c r="AB114" t="s">
        <v>973</v>
      </c>
      <c r="AC114" t="s">
        <v>89</v>
      </c>
      <c r="AD114" t="s">
        <v>122</v>
      </c>
      <c r="AE114" t="s">
        <v>85</v>
      </c>
      <c r="AF114" t="s">
        <v>94</v>
      </c>
      <c r="AG114" t="s">
        <v>85</v>
      </c>
      <c r="AH114" t="s">
        <v>247</v>
      </c>
      <c r="AI114" t="s">
        <v>247</v>
      </c>
      <c r="AJ114" t="s">
        <v>114</v>
      </c>
      <c r="AK114" t="s">
        <v>114</v>
      </c>
      <c r="AL114" t="s">
        <v>139</v>
      </c>
      <c r="AM114" t="s">
        <v>139</v>
      </c>
      <c r="AN114" t="s">
        <v>89</v>
      </c>
      <c r="AO114" t="s">
        <v>89</v>
      </c>
      <c r="AP114" t="s">
        <v>98</v>
      </c>
      <c r="AQ114" t="s">
        <v>98</v>
      </c>
      <c r="AR114" t="s">
        <v>99</v>
      </c>
      <c r="AS114" t="s">
        <v>99</v>
      </c>
      <c r="AT114" s="4">
        <v>0.03</v>
      </c>
      <c r="AU114" s="4">
        <v>0.03</v>
      </c>
      <c r="AV114" s="4">
        <v>0.05</v>
      </c>
      <c r="AW114" s="4">
        <v>0.17</v>
      </c>
    </row>
    <row r="115" spans="1:49" x14ac:dyDescent="0.2">
      <c r="A115" t="s">
        <v>922</v>
      </c>
      <c r="B115" t="s">
        <v>76</v>
      </c>
      <c r="C115" t="s">
        <v>974</v>
      </c>
      <c r="D115" t="s">
        <v>514</v>
      </c>
      <c r="E115" t="s">
        <v>109</v>
      </c>
      <c r="I115" t="s">
        <v>80</v>
      </c>
      <c r="J115" t="s">
        <v>81</v>
      </c>
      <c r="K115" s="2">
        <v>0.48125000000000001</v>
      </c>
      <c r="L115" t="s">
        <v>924</v>
      </c>
      <c r="M115" t="s">
        <v>975</v>
      </c>
      <c r="N115" t="s">
        <v>336</v>
      </c>
      <c r="O115" t="s">
        <v>85</v>
      </c>
      <c r="P115" t="s">
        <v>337</v>
      </c>
      <c r="Q115" t="s">
        <v>85</v>
      </c>
      <c r="R115" t="s">
        <v>116</v>
      </c>
      <c r="S115" t="s">
        <v>85</v>
      </c>
      <c r="T115" t="s">
        <v>976</v>
      </c>
      <c r="U115" t="s">
        <v>89</v>
      </c>
      <c r="V115" t="s">
        <v>977</v>
      </c>
      <c r="W115" t="s">
        <v>85</v>
      </c>
      <c r="X115" t="s">
        <v>337</v>
      </c>
      <c r="Y115" t="s">
        <v>85</v>
      </c>
      <c r="Z115" t="s">
        <v>116</v>
      </c>
      <c r="AA115" t="s">
        <v>85</v>
      </c>
      <c r="AB115" t="s">
        <v>978</v>
      </c>
      <c r="AC115" t="s">
        <v>89</v>
      </c>
      <c r="AD115" t="s">
        <v>93</v>
      </c>
      <c r="AE115" t="s">
        <v>85</v>
      </c>
      <c r="AF115" t="s">
        <v>94</v>
      </c>
      <c r="AG115" t="s">
        <v>85</v>
      </c>
      <c r="AH115" t="s">
        <v>126</v>
      </c>
      <c r="AI115" t="s">
        <v>126</v>
      </c>
      <c r="AJ115" t="s">
        <v>337</v>
      </c>
      <c r="AK115" t="s">
        <v>337</v>
      </c>
      <c r="AL115" t="s">
        <v>139</v>
      </c>
      <c r="AM115" t="s">
        <v>139</v>
      </c>
      <c r="AN115" t="s">
        <v>89</v>
      </c>
      <c r="AO115" t="s">
        <v>89</v>
      </c>
      <c r="AP115" t="s">
        <v>98</v>
      </c>
      <c r="AQ115" t="s">
        <v>98</v>
      </c>
      <c r="AR115" t="s">
        <v>99</v>
      </c>
      <c r="AS115" t="s">
        <v>99</v>
      </c>
      <c r="AT115" s="4">
        <v>0.03</v>
      </c>
      <c r="AU115" s="4">
        <v>0.06</v>
      </c>
      <c r="AV115" s="4">
        <v>0.11</v>
      </c>
      <c r="AW115" s="4">
        <v>0.37</v>
      </c>
    </row>
    <row r="116" spans="1:49" x14ac:dyDescent="0.2">
      <c r="A116" t="s">
        <v>658</v>
      </c>
      <c r="B116" t="s">
        <v>76</v>
      </c>
      <c r="C116" t="s">
        <v>659</v>
      </c>
      <c r="D116" t="s">
        <v>660</v>
      </c>
      <c r="E116" t="s">
        <v>109</v>
      </c>
      <c r="I116" t="s">
        <v>80</v>
      </c>
      <c r="J116" t="s">
        <v>81</v>
      </c>
      <c r="K116" s="2">
        <v>0.4861111111111111</v>
      </c>
      <c r="L116" t="s">
        <v>979</v>
      </c>
      <c r="M116" t="s">
        <v>169</v>
      </c>
      <c r="N116" t="s">
        <v>980</v>
      </c>
      <c r="O116" t="s">
        <v>368</v>
      </c>
      <c r="P116" t="s">
        <v>465</v>
      </c>
      <c r="Q116" t="s">
        <v>422</v>
      </c>
      <c r="R116" t="s">
        <v>139</v>
      </c>
      <c r="S116" t="s">
        <v>116</v>
      </c>
      <c r="T116" t="s">
        <v>981</v>
      </c>
      <c r="U116">
        <f>-(0.11 %)</f>
        <v>-1.1000000000000001E-3</v>
      </c>
      <c r="V116" t="s">
        <v>982</v>
      </c>
      <c r="W116" t="s">
        <v>983</v>
      </c>
      <c r="X116" t="s">
        <v>465</v>
      </c>
      <c r="Y116" t="s">
        <v>91</v>
      </c>
      <c r="Z116" t="s">
        <v>139</v>
      </c>
      <c r="AA116" t="s">
        <v>347</v>
      </c>
      <c r="AB116" t="s">
        <v>984</v>
      </c>
      <c r="AC116" t="s">
        <v>89</v>
      </c>
      <c r="AD116" t="s">
        <v>93</v>
      </c>
      <c r="AE116" t="s">
        <v>85</v>
      </c>
      <c r="AF116" t="s">
        <v>124</v>
      </c>
      <c r="AG116" t="s">
        <v>85</v>
      </c>
      <c r="AH116" t="s">
        <v>404</v>
      </c>
      <c r="AI116" t="s">
        <v>404</v>
      </c>
      <c r="AJ116" t="s">
        <v>251</v>
      </c>
      <c r="AK116" t="s">
        <v>251</v>
      </c>
      <c r="AL116" t="s">
        <v>139</v>
      </c>
      <c r="AM116" t="s">
        <v>139</v>
      </c>
      <c r="AN116" t="s">
        <v>89</v>
      </c>
      <c r="AO116" t="s">
        <v>89</v>
      </c>
      <c r="AP116" t="s">
        <v>98</v>
      </c>
      <c r="AQ116" t="s">
        <v>98</v>
      </c>
      <c r="AR116" t="s">
        <v>99</v>
      </c>
      <c r="AS116" t="s">
        <v>99</v>
      </c>
      <c r="AT116" s="4">
        <v>0.01</v>
      </c>
      <c r="AU116" s="4">
        <v>0.03</v>
      </c>
      <c r="AV116" s="4">
        <v>7.0000000000000007E-2</v>
      </c>
      <c r="AW116" s="4">
        <v>0.19</v>
      </c>
    </row>
    <row r="117" spans="1:49" x14ac:dyDescent="0.2">
      <c r="A117" t="s">
        <v>985</v>
      </c>
      <c r="B117" t="s">
        <v>76</v>
      </c>
      <c r="C117" t="s">
        <v>986</v>
      </c>
      <c r="D117" t="s">
        <v>410</v>
      </c>
      <c r="E117" t="s">
        <v>79</v>
      </c>
      <c r="I117" t="s">
        <v>80</v>
      </c>
      <c r="J117" t="s">
        <v>81</v>
      </c>
      <c r="K117" s="2">
        <v>0.49236111111111108</v>
      </c>
      <c r="L117" t="s">
        <v>987</v>
      </c>
      <c r="M117" t="s">
        <v>412</v>
      </c>
      <c r="N117" t="s">
        <v>901</v>
      </c>
      <c r="O117" t="s">
        <v>85</v>
      </c>
      <c r="P117" t="s">
        <v>988</v>
      </c>
      <c r="Q117" t="s">
        <v>85</v>
      </c>
      <c r="R117" t="s">
        <v>87</v>
      </c>
      <c r="S117" t="s">
        <v>85</v>
      </c>
      <c r="T117">
        <f>-(0.07 %)</f>
        <v>-7.000000000000001E-4</v>
      </c>
      <c r="U117" t="s">
        <v>89</v>
      </c>
      <c r="V117" t="s">
        <v>989</v>
      </c>
      <c r="W117" t="s">
        <v>85</v>
      </c>
      <c r="X117" t="s">
        <v>988</v>
      </c>
      <c r="Y117" t="s">
        <v>85</v>
      </c>
      <c r="Z117" t="s">
        <v>87</v>
      </c>
      <c r="AA117" t="s">
        <v>85</v>
      </c>
      <c r="AB117" t="s">
        <v>89</v>
      </c>
      <c r="AC117" t="s">
        <v>89</v>
      </c>
      <c r="AD117" t="s">
        <v>93</v>
      </c>
      <c r="AE117" t="s">
        <v>85</v>
      </c>
      <c r="AF117" t="s">
        <v>124</v>
      </c>
      <c r="AG117" t="s">
        <v>85</v>
      </c>
      <c r="AH117" t="s">
        <v>789</v>
      </c>
      <c r="AI117" t="s">
        <v>789</v>
      </c>
      <c r="AJ117" t="s">
        <v>990</v>
      </c>
      <c r="AK117" t="s">
        <v>990</v>
      </c>
      <c r="AL117" t="s">
        <v>87</v>
      </c>
      <c r="AM117" t="s">
        <v>87</v>
      </c>
      <c r="AN117" t="s">
        <v>89</v>
      </c>
      <c r="AO117" t="s">
        <v>89</v>
      </c>
      <c r="AP117" t="s">
        <v>98</v>
      </c>
      <c r="AQ117" t="s">
        <v>98</v>
      </c>
      <c r="AR117" t="s">
        <v>99</v>
      </c>
      <c r="AS117" t="s">
        <v>99</v>
      </c>
      <c r="AT117" s="4">
        <v>0</v>
      </c>
      <c r="AU117" s="4">
        <v>0</v>
      </c>
      <c r="AV117" s="4">
        <v>0.01</v>
      </c>
      <c r="AW117" s="4">
        <v>0.06</v>
      </c>
    </row>
    <row r="118" spans="1:49" x14ac:dyDescent="0.2">
      <c r="A118" t="s">
        <v>991</v>
      </c>
      <c r="B118" t="s">
        <v>76</v>
      </c>
      <c r="C118" t="s">
        <v>992</v>
      </c>
      <c r="D118" t="s">
        <v>993</v>
      </c>
      <c r="E118" t="s">
        <v>615</v>
      </c>
      <c r="I118" t="s">
        <v>80</v>
      </c>
      <c r="J118" t="s">
        <v>81</v>
      </c>
      <c r="K118" s="2">
        <v>0.49513888888888885</v>
      </c>
      <c r="L118" t="s">
        <v>994</v>
      </c>
      <c r="M118" t="s">
        <v>260</v>
      </c>
      <c r="N118" t="s">
        <v>355</v>
      </c>
      <c r="O118" t="s">
        <v>85</v>
      </c>
      <c r="P118" t="s">
        <v>939</v>
      </c>
      <c r="Q118" t="s">
        <v>85</v>
      </c>
      <c r="R118" t="s">
        <v>139</v>
      </c>
      <c r="S118" t="s">
        <v>85</v>
      </c>
      <c r="T118" t="s">
        <v>995</v>
      </c>
      <c r="U118" t="s">
        <v>89</v>
      </c>
      <c r="V118" t="s">
        <v>609</v>
      </c>
      <c r="W118" t="s">
        <v>85</v>
      </c>
      <c r="X118" t="s">
        <v>284</v>
      </c>
      <c r="Y118" t="s">
        <v>85</v>
      </c>
      <c r="Z118" t="s">
        <v>139</v>
      </c>
      <c r="AA118" t="s">
        <v>85</v>
      </c>
      <c r="AB118" t="s">
        <v>996</v>
      </c>
      <c r="AC118" t="s">
        <v>89</v>
      </c>
      <c r="AD118" t="s">
        <v>93</v>
      </c>
      <c r="AE118" t="s">
        <v>85</v>
      </c>
      <c r="AF118" t="s">
        <v>124</v>
      </c>
      <c r="AG118" t="s">
        <v>85</v>
      </c>
      <c r="AH118" t="s">
        <v>424</v>
      </c>
      <c r="AI118" t="s">
        <v>424</v>
      </c>
      <c r="AJ118" t="s">
        <v>997</v>
      </c>
      <c r="AK118" t="s">
        <v>997</v>
      </c>
      <c r="AL118" t="s">
        <v>97</v>
      </c>
      <c r="AM118" t="s">
        <v>97</v>
      </c>
      <c r="AN118" t="s">
        <v>89</v>
      </c>
      <c r="AO118" t="s">
        <v>89</v>
      </c>
      <c r="AP118" t="s">
        <v>98</v>
      </c>
      <c r="AQ118" t="s">
        <v>98</v>
      </c>
      <c r="AR118" t="s">
        <v>99</v>
      </c>
      <c r="AS118" t="s">
        <v>99</v>
      </c>
      <c r="AT118" s="4">
        <v>0.01</v>
      </c>
      <c r="AU118" s="4">
        <v>0.02</v>
      </c>
      <c r="AV118" s="4">
        <v>0.05</v>
      </c>
      <c r="AW118" s="4">
        <v>0.41</v>
      </c>
    </row>
    <row r="119" spans="1:49" x14ac:dyDescent="0.2">
      <c r="A119" t="s">
        <v>692</v>
      </c>
      <c r="B119" t="s">
        <v>76</v>
      </c>
      <c r="C119" t="s">
        <v>693</v>
      </c>
      <c r="D119" t="s">
        <v>631</v>
      </c>
      <c r="E119" t="s">
        <v>79</v>
      </c>
      <c r="I119" t="s">
        <v>80</v>
      </c>
      <c r="J119" t="s">
        <v>81</v>
      </c>
      <c r="K119" s="2">
        <v>0.50138888888888888</v>
      </c>
      <c r="L119" t="s">
        <v>998</v>
      </c>
      <c r="M119" t="s">
        <v>260</v>
      </c>
      <c r="N119" t="s">
        <v>634</v>
      </c>
      <c r="O119" t="s">
        <v>85</v>
      </c>
      <c r="P119" t="s">
        <v>643</v>
      </c>
      <c r="Q119" t="s">
        <v>85</v>
      </c>
      <c r="R119" t="s">
        <v>87</v>
      </c>
      <c r="S119" t="s">
        <v>85</v>
      </c>
      <c r="T119">
        <f>-(0.32 %)</f>
        <v>-3.2000000000000002E-3</v>
      </c>
      <c r="U119" t="s">
        <v>89</v>
      </c>
      <c r="V119" t="s">
        <v>517</v>
      </c>
      <c r="W119" t="s">
        <v>85</v>
      </c>
      <c r="X119" t="s">
        <v>643</v>
      </c>
      <c r="Y119" t="s">
        <v>85</v>
      </c>
      <c r="Z119" t="s">
        <v>87</v>
      </c>
      <c r="AA119" t="s">
        <v>85</v>
      </c>
      <c r="AB119">
        <f>-(0.42 %)</f>
        <v>-4.1999999999999997E-3</v>
      </c>
      <c r="AC119" t="s">
        <v>89</v>
      </c>
      <c r="AD119" t="s">
        <v>123</v>
      </c>
      <c r="AE119" t="s">
        <v>85</v>
      </c>
      <c r="AF119" t="s">
        <v>999</v>
      </c>
      <c r="AG119" t="s">
        <v>85</v>
      </c>
      <c r="AH119" t="s">
        <v>464</v>
      </c>
      <c r="AI119" t="s">
        <v>464</v>
      </c>
      <c r="AJ119" t="s">
        <v>162</v>
      </c>
      <c r="AK119" t="s">
        <v>162</v>
      </c>
      <c r="AL119" t="s">
        <v>87</v>
      </c>
      <c r="AM119" t="s">
        <v>87</v>
      </c>
      <c r="AN119" t="s">
        <v>89</v>
      </c>
      <c r="AO119" t="s">
        <v>89</v>
      </c>
      <c r="AP119" t="s">
        <v>98</v>
      </c>
      <c r="AQ119" t="s">
        <v>98</v>
      </c>
      <c r="AR119" t="s">
        <v>99</v>
      </c>
      <c r="AS119" t="s">
        <v>99</v>
      </c>
      <c r="AT119" s="4">
        <v>0</v>
      </c>
      <c r="AU119" s="4">
        <v>0</v>
      </c>
      <c r="AV119" s="4">
        <v>0.01</v>
      </c>
      <c r="AW119" s="4">
        <v>0.1</v>
      </c>
    </row>
    <row r="120" spans="1:49" x14ac:dyDescent="0.2">
      <c r="A120" t="s">
        <v>1000</v>
      </c>
      <c r="B120" t="s">
        <v>483</v>
      </c>
      <c r="C120" t="s">
        <v>1001</v>
      </c>
      <c r="D120" t="s">
        <v>271</v>
      </c>
      <c r="E120" t="s">
        <v>79</v>
      </c>
      <c r="I120" t="s">
        <v>80</v>
      </c>
      <c r="J120" t="s">
        <v>81</v>
      </c>
      <c r="K120" s="2">
        <v>0.50694444444444442</v>
      </c>
      <c r="L120" t="s">
        <v>1002</v>
      </c>
      <c r="M120" t="s">
        <v>656</v>
      </c>
      <c r="N120" t="s">
        <v>85</v>
      </c>
      <c r="O120" t="s">
        <v>85</v>
      </c>
      <c r="P120" t="s">
        <v>85</v>
      </c>
      <c r="Q120" t="s">
        <v>85</v>
      </c>
      <c r="R120" t="s">
        <v>85</v>
      </c>
      <c r="S120" t="s">
        <v>85</v>
      </c>
      <c r="T120" t="s">
        <v>89</v>
      </c>
      <c r="U120" t="s">
        <v>89</v>
      </c>
      <c r="V120" t="s">
        <v>1003</v>
      </c>
      <c r="W120" t="s">
        <v>85</v>
      </c>
      <c r="X120" t="s">
        <v>96</v>
      </c>
      <c r="Y120" t="s">
        <v>85</v>
      </c>
      <c r="Z120" t="s">
        <v>87</v>
      </c>
      <c r="AA120" t="s">
        <v>85</v>
      </c>
      <c r="AB120" t="s">
        <v>1004</v>
      </c>
      <c r="AC120" t="s">
        <v>89</v>
      </c>
      <c r="AD120" t="s">
        <v>93</v>
      </c>
      <c r="AE120" t="s">
        <v>85</v>
      </c>
      <c r="AF120" t="s">
        <v>94</v>
      </c>
      <c r="AG120" t="s">
        <v>85</v>
      </c>
      <c r="AH120" t="s">
        <v>183</v>
      </c>
      <c r="AI120" t="s">
        <v>183</v>
      </c>
      <c r="AJ120" t="s">
        <v>236</v>
      </c>
      <c r="AK120" t="s">
        <v>236</v>
      </c>
      <c r="AL120" t="s">
        <v>139</v>
      </c>
      <c r="AM120" t="s">
        <v>139</v>
      </c>
      <c r="AN120" t="s">
        <v>89</v>
      </c>
      <c r="AO120" t="s">
        <v>89</v>
      </c>
      <c r="AP120" t="s">
        <v>98</v>
      </c>
      <c r="AQ120" t="s">
        <v>98</v>
      </c>
      <c r="AR120" t="s">
        <v>99</v>
      </c>
      <c r="AS120" t="s">
        <v>99</v>
      </c>
      <c r="AT120" s="4">
        <v>0.01</v>
      </c>
      <c r="AU120" s="4">
        <v>0.02</v>
      </c>
      <c r="AV120" s="4">
        <v>0.06</v>
      </c>
      <c r="AW120" s="4">
        <v>0.21</v>
      </c>
    </row>
    <row r="121" spans="1:49" x14ac:dyDescent="0.2">
      <c r="A121" t="s">
        <v>1005</v>
      </c>
      <c r="B121" t="s">
        <v>76</v>
      </c>
      <c r="C121" t="s">
        <v>1006</v>
      </c>
      <c r="D121" t="s">
        <v>1007</v>
      </c>
      <c r="E121" t="s">
        <v>109</v>
      </c>
      <c r="I121" t="s">
        <v>80</v>
      </c>
      <c r="J121" t="s">
        <v>81</v>
      </c>
      <c r="K121" s="2">
        <v>0.50763888888888886</v>
      </c>
      <c r="L121" t="s">
        <v>1008</v>
      </c>
      <c r="M121" t="s">
        <v>246</v>
      </c>
      <c r="N121" t="s">
        <v>901</v>
      </c>
      <c r="O121" t="s">
        <v>85</v>
      </c>
      <c r="P121" t="s">
        <v>353</v>
      </c>
      <c r="Q121" t="s">
        <v>85</v>
      </c>
      <c r="R121" t="s">
        <v>248</v>
      </c>
      <c r="S121" t="s">
        <v>85</v>
      </c>
      <c r="T121" t="s">
        <v>1009</v>
      </c>
      <c r="U121" t="s">
        <v>89</v>
      </c>
      <c r="V121" t="s">
        <v>1010</v>
      </c>
      <c r="W121" t="s">
        <v>1011</v>
      </c>
      <c r="X121" t="s">
        <v>1012</v>
      </c>
      <c r="Y121" t="s">
        <v>664</v>
      </c>
      <c r="Z121" t="s">
        <v>235</v>
      </c>
      <c r="AA121" t="s">
        <v>311</v>
      </c>
      <c r="AB121" t="s">
        <v>1013</v>
      </c>
      <c r="AC121" t="s">
        <v>89</v>
      </c>
      <c r="AD121" t="s">
        <v>122</v>
      </c>
      <c r="AE121" t="s">
        <v>253</v>
      </c>
      <c r="AF121" t="s">
        <v>124</v>
      </c>
      <c r="AG121" t="s">
        <v>124</v>
      </c>
      <c r="AH121" t="s">
        <v>1014</v>
      </c>
      <c r="AI121" t="s">
        <v>1014</v>
      </c>
      <c r="AJ121" t="s">
        <v>682</v>
      </c>
      <c r="AK121" t="s">
        <v>682</v>
      </c>
      <c r="AL121" t="s">
        <v>159</v>
      </c>
      <c r="AM121" t="s">
        <v>159</v>
      </c>
      <c r="AN121" t="s">
        <v>89</v>
      </c>
      <c r="AO121" t="s">
        <v>89</v>
      </c>
      <c r="AP121" t="s">
        <v>98</v>
      </c>
      <c r="AQ121" t="s">
        <v>98</v>
      </c>
      <c r="AR121" t="s">
        <v>407</v>
      </c>
      <c r="AS121" t="s">
        <v>407</v>
      </c>
      <c r="AT121" s="4">
        <v>0.02</v>
      </c>
      <c r="AU121" s="4">
        <v>0.02</v>
      </c>
      <c r="AV121" s="4">
        <v>0.05</v>
      </c>
      <c r="AW121" s="4">
        <v>0.36</v>
      </c>
    </row>
    <row r="122" spans="1:49" x14ac:dyDescent="0.2">
      <c r="A122" t="s">
        <v>836</v>
      </c>
      <c r="B122" t="s">
        <v>76</v>
      </c>
      <c r="C122" t="s">
        <v>1015</v>
      </c>
      <c r="D122" t="s">
        <v>651</v>
      </c>
      <c r="E122" t="s">
        <v>109</v>
      </c>
      <c r="I122" t="s">
        <v>80</v>
      </c>
      <c r="J122" t="s">
        <v>81</v>
      </c>
      <c r="K122" s="2">
        <v>0.5083333333333333</v>
      </c>
      <c r="L122" t="s">
        <v>1016</v>
      </c>
      <c r="M122" t="s">
        <v>169</v>
      </c>
      <c r="N122" t="s">
        <v>980</v>
      </c>
      <c r="O122" t="s">
        <v>85</v>
      </c>
      <c r="P122" t="s">
        <v>777</v>
      </c>
      <c r="Q122" t="s">
        <v>85</v>
      </c>
      <c r="R122" t="s">
        <v>139</v>
      </c>
      <c r="S122" t="s">
        <v>85</v>
      </c>
      <c r="T122">
        <f>-(0.75 %)</f>
        <v>-7.4999999999999997E-3</v>
      </c>
      <c r="U122" t="s">
        <v>89</v>
      </c>
      <c r="V122" t="s">
        <v>177</v>
      </c>
      <c r="W122" t="s">
        <v>85</v>
      </c>
      <c r="X122" t="s">
        <v>777</v>
      </c>
      <c r="Y122" t="s">
        <v>85</v>
      </c>
      <c r="Z122" t="s">
        <v>139</v>
      </c>
      <c r="AA122" t="s">
        <v>85</v>
      </c>
      <c r="AB122" t="s">
        <v>1017</v>
      </c>
      <c r="AC122" t="s">
        <v>89</v>
      </c>
      <c r="AD122" t="s">
        <v>93</v>
      </c>
      <c r="AE122" t="s">
        <v>85</v>
      </c>
      <c r="AF122" t="s">
        <v>94</v>
      </c>
      <c r="AG122" t="s">
        <v>85</v>
      </c>
      <c r="AH122" t="s">
        <v>421</v>
      </c>
      <c r="AI122" t="s">
        <v>421</v>
      </c>
      <c r="AJ122" t="s">
        <v>196</v>
      </c>
      <c r="AK122" t="s">
        <v>196</v>
      </c>
      <c r="AL122" t="s">
        <v>139</v>
      </c>
      <c r="AM122" t="s">
        <v>139</v>
      </c>
      <c r="AN122" t="s">
        <v>89</v>
      </c>
      <c r="AO122" t="s">
        <v>89</v>
      </c>
      <c r="AP122" t="s">
        <v>98</v>
      </c>
      <c r="AQ122" t="s">
        <v>98</v>
      </c>
      <c r="AR122" t="s">
        <v>99</v>
      </c>
      <c r="AS122" t="s">
        <v>99</v>
      </c>
      <c r="AT122" s="4">
        <v>0</v>
      </c>
      <c r="AU122" s="4">
        <v>0</v>
      </c>
      <c r="AV122" s="4">
        <v>0.02</v>
      </c>
      <c r="AW122" s="4">
        <v>0.18</v>
      </c>
    </row>
    <row r="123" spans="1:49" x14ac:dyDescent="0.2">
      <c r="A123" t="s">
        <v>1018</v>
      </c>
      <c r="B123" t="s">
        <v>76</v>
      </c>
      <c r="C123" t="s">
        <v>1019</v>
      </c>
      <c r="D123" t="s">
        <v>1020</v>
      </c>
      <c r="E123" t="s">
        <v>109</v>
      </c>
      <c r="I123" t="s">
        <v>80</v>
      </c>
      <c r="J123" t="s">
        <v>81</v>
      </c>
      <c r="K123" s="2">
        <v>0.51041666666666663</v>
      </c>
      <c r="L123" t="s">
        <v>1021</v>
      </c>
      <c r="M123" t="s">
        <v>83</v>
      </c>
      <c r="N123" t="s">
        <v>980</v>
      </c>
      <c r="O123" t="s">
        <v>85</v>
      </c>
      <c r="P123" t="s">
        <v>359</v>
      </c>
      <c r="Q123" t="s">
        <v>85</v>
      </c>
      <c r="R123" t="s">
        <v>174</v>
      </c>
      <c r="S123" t="s">
        <v>85</v>
      </c>
      <c r="T123">
        <f>-(0.14 %)</f>
        <v>-1.4000000000000002E-3</v>
      </c>
      <c r="U123" t="s">
        <v>89</v>
      </c>
      <c r="V123" t="s">
        <v>1022</v>
      </c>
      <c r="W123" t="s">
        <v>85</v>
      </c>
      <c r="X123" t="s">
        <v>359</v>
      </c>
      <c r="Y123" t="s">
        <v>85</v>
      </c>
      <c r="Z123" t="s">
        <v>311</v>
      </c>
      <c r="AA123" t="s">
        <v>85</v>
      </c>
      <c r="AB123" t="s">
        <v>1023</v>
      </c>
      <c r="AC123" t="s">
        <v>89</v>
      </c>
      <c r="AD123" t="s">
        <v>93</v>
      </c>
      <c r="AE123" t="s">
        <v>85</v>
      </c>
      <c r="AF123" t="s">
        <v>94</v>
      </c>
      <c r="AG123" t="s">
        <v>85</v>
      </c>
      <c r="AH123" t="s">
        <v>330</v>
      </c>
      <c r="AI123" t="s">
        <v>330</v>
      </c>
      <c r="AJ123" t="s">
        <v>156</v>
      </c>
      <c r="AK123" t="s">
        <v>156</v>
      </c>
      <c r="AL123" t="s">
        <v>97</v>
      </c>
      <c r="AM123" t="s">
        <v>97</v>
      </c>
      <c r="AN123" t="s">
        <v>89</v>
      </c>
      <c r="AO123" t="s">
        <v>89</v>
      </c>
      <c r="AP123" t="s">
        <v>98</v>
      </c>
      <c r="AQ123" t="s">
        <v>98</v>
      </c>
      <c r="AR123" t="s">
        <v>99</v>
      </c>
      <c r="AS123" t="s">
        <v>99</v>
      </c>
      <c r="AT123" s="4">
        <v>0.05</v>
      </c>
      <c r="AU123" s="4">
        <v>0.09</v>
      </c>
      <c r="AV123" s="4">
        <v>0.16</v>
      </c>
      <c r="AW123" s="4">
        <v>0.56999999999999995</v>
      </c>
    </row>
    <row r="124" spans="1:49" x14ac:dyDescent="0.2">
      <c r="A124" t="s">
        <v>1024</v>
      </c>
      <c r="B124" t="s">
        <v>128</v>
      </c>
      <c r="C124" t="s">
        <v>1025</v>
      </c>
      <c r="D124" t="s">
        <v>1026</v>
      </c>
      <c r="E124" t="s">
        <v>109</v>
      </c>
      <c r="G124" t="s">
        <v>1027</v>
      </c>
      <c r="H124" t="s">
        <v>1028</v>
      </c>
      <c r="I124" t="s">
        <v>80</v>
      </c>
      <c r="J124" t="s">
        <v>81</v>
      </c>
      <c r="K124" s="2">
        <v>0.51388888888888895</v>
      </c>
      <c r="L124" t="s">
        <v>1029</v>
      </c>
      <c r="M124" t="s">
        <v>169</v>
      </c>
    </row>
    <row r="125" spans="1:49" x14ac:dyDescent="0.2">
      <c r="A125" t="s">
        <v>1024</v>
      </c>
      <c r="B125" t="s">
        <v>128</v>
      </c>
      <c r="C125" t="s">
        <v>1025</v>
      </c>
      <c r="D125" t="s">
        <v>1026</v>
      </c>
      <c r="E125" t="s">
        <v>109</v>
      </c>
      <c r="F125" t="s">
        <v>1030</v>
      </c>
      <c r="G125" t="s">
        <v>1027</v>
      </c>
      <c r="H125" t="s">
        <v>1028</v>
      </c>
      <c r="I125" t="s">
        <v>80</v>
      </c>
      <c r="J125" t="s">
        <v>81</v>
      </c>
      <c r="K125" s="2">
        <v>0.51458333333333328</v>
      </c>
      <c r="L125" t="s">
        <v>1031</v>
      </c>
      <c r="M125" t="s">
        <v>169</v>
      </c>
      <c r="N125" t="s">
        <v>336</v>
      </c>
      <c r="O125" t="s">
        <v>681</v>
      </c>
      <c r="P125" t="s">
        <v>406</v>
      </c>
      <c r="Q125" t="s">
        <v>1032</v>
      </c>
      <c r="R125" t="s">
        <v>139</v>
      </c>
      <c r="S125" t="s">
        <v>742</v>
      </c>
      <c r="T125">
        <f>-(0.14 %)</f>
        <v>-1.4000000000000002E-3</v>
      </c>
      <c r="U125" t="s">
        <v>89</v>
      </c>
      <c r="V125" t="s">
        <v>1033</v>
      </c>
      <c r="W125" t="s">
        <v>85</v>
      </c>
      <c r="X125" t="s">
        <v>137</v>
      </c>
      <c r="Y125" t="s">
        <v>85</v>
      </c>
      <c r="Z125" t="s">
        <v>87</v>
      </c>
      <c r="AA125" t="s">
        <v>85</v>
      </c>
      <c r="AB125">
        <f>-(0.15 %)</f>
        <v>-1.5E-3</v>
      </c>
      <c r="AC125" t="s">
        <v>89</v>
      </c>
      <c r="AD125" t="s">
        <v>93</v>
      </c>
      <c r="AE125" t="s">
        <v>85</v>
      </c>
      <c r="AF125" t="s">
        <v>94</v>
      </c>
      <c r="AG125" t="s">
        <v>85</v>
      </c>
      <c r="AH125" t="s">
        <v>868</v>
      </c>
      <c r="AI125" t="s">
        <v>868</v>
      </c>
      <c r="AJ125" t="s">
        <v>143</v>
      </c>
      <c r="AK125" t="s">
        <v>143</v>
      </c>
      <c r="AL125" t="s">
        <v>87</v>
      </c>
      <c r="AM125" t="s">
        <v>87</v>
      </c>
      <c r="AN125" t="s">
        <v>89</v>
      </c>
      <c r="AO125" t="s">
        <v>89</v>
      </c>
      <c r="AP125" t="s">
        <v>98</v>
      </c>
      <c r="AQ125" t="s">
        <v>98</v>
      </c>
      <c r="AR125" t="s">
        <v>99</v>
      </c>
      <c r="AS125" t="s">
        <v>99</v>
      </c>
      <c r="AT125" s="4">
        <v>0</v>
      </c>
      <c r="AU125" s="4">
        <v>0</v>
      </c>
      <c r="AV125" s="4">
        <v>0.02</v>
      </c>
      <c r="AW125" s="4">
        <v>0.05</v>
      </c>
    </row>
    <row r="126" spans="1:49" x14ac:dyDescent="0.2">
      <c r="A126" t="s">
        <v>676</v>
      </c>
      <c r="B126" t="s">
        <v>76</v>
      </c>
      <c r="C126" t="s">
        <v>1034</v>
      </c>
      <c r="D126" t="s">
        <v>271</v>
      </c>
      <c r="E126" t="s">
        <v>109</v>
      </c>
      <c r="I126" t="s">
        <v>80</v>
      </c>
      <c r="J126" t="s">
        <v>81</v>
      </c>
      <c r="K126" s="2">
        <v>0.51666666666666672</v>
      </c>
      <c r="L126" t="s">
        <v>1035</v>
      </c>
      <c r="M126" t="s">
        <v>680</v>
      </c>
      <c r="N126" t="s">
        <v>1036</v>
      </c>
      <c r="O126" t="s">
        <v>85</v>
      </c>
      <c r="P126" t="s">
        <v>1037</v>
      </c>
      <c r="Q126" t="s">
        <v>85</v>
      </c>
      <c r="R126" t="s">
        <v>490</v>
      </c>
      <c r="S126" t="s">
        <v>85</v>
      </c>
      <c r="T126" t="s">
        <v>1038</v>
      </c>
      <c r="U126" t="s">
        <v>89</v>
      </c>
      <c r="V126" t="s">
        <v>964</v>
      </c>
      <c r="W126" t="s">
        <v>85</v>
      </c>
      <c r="X126" t="s">
        <v>1039</v>
      </c>
      <c r="Y126" t="s">
        <v>85</v>
      </c>
      <c r="Z126" t="s">
        <v>1040</v>
      </c>
      <c r="AA126" t="s">
        <v>85</v>
      </c>
      <c r="AB126" t="s">
        <v>1041</v>
      </c>
      <c r="AC126" t="s">
        <v>89</v>
      </c>
      <c r="AD126" t="s">
        <v>85</v>
      </c>
      <c r="AE126" t="s">
        <v>85</v>
      </c>
      <c r="AF126" t="s">
        <v>94</v>
      </c>
      <c r="AG126" t="s">
        <v>85</v>
      </c>
      <c r="AH126" t="s">
        <v>593</v>
      </c>
      <c r="AI126" t="s">
        <v>593</v>
      </c>
      <c r="AJ126" t="s">
        <v>1042</v>
      </c>
      <c r="AK126" t="s">
        <v>1042</v>
      </c>
      <c r="AL126" t="s">
        <v>1043</v>
      </c>
      <c r="AM126" t="s">
        <v>1043</v>
      </c>
      <c r="AN126" t="s">
        <v>89</v>
      </c>
      <c r="AO126" t="s">
        <v>89</v>
      </c>
      <c r="AP126" t="s">
        <v>85</v>
      </c>
      <c r="AQ126" t="s">
        <v>85</v>
      </c>
      <c r="AR126" t="s">
        <v>99</v>
      </c>
      <c r="AS126" t="s">
        <v>99</v>
      </c>
      <c r="AT126" s="4">
        <v>0.03</v>
      </c>
      <c r="AU126" s="4">
        <v>0.06</v>
      </c>
      <c r="AV126" s="4">
        <v>0.1</v>
      </c>
      <c r="AW126" s="4">
        <v>0.26</v>
      </c>
    </row>
    <row r="127" spans="1:49" x14ac:dyDescent="0.2">
      <c r="A127" t="s">
        <v>985</v>
      </c>
      <c r="B127" t="s">
        <v>76</v>
      </c>
      <c r="C127" t="s">
        <v>986</v>
      </c>
      <c r="D127" t="s">
        <v>410</v>
      </c>
      <c r="E127" t="s">
        <v>79</v>
      </c>
      <c r="I127" t="s">
        <v>80</v>
      </c>
      <c r="J127" t="s">
        <v>81</v>
      </c>
      <c r="K127" s="2">
        <v>0.52013888888888882</v>
      </c>
      <c r="L127" t="s">
        <v>1044</v>
      </c>
      <c r="M127" t="s">
        <v>412</v>
      </c>
      <c r="N127" t="s">
        <v>1045</v>
      </c>
      <c r="O127" t="s">
        <v>85</v>
      </c>
      <c r="P127" t="s">
        <v>990</v>
      </c>
      <c r="Q127" t="s">
        <v>85</v>
      </c>
      <c r="R127" t="s">
        <v>87</v>
      </c>
      <c r="S127" t="s">
        <v>85</v>
      </c>
      <c r="T127">
        <f>-(0.03 %)</f>
        <v>-2.9999999999999997E-4</v>
      </c>
      <c r="U127" t="s">
        <v>89</v>
      </c>
      <c r="V127" t="s">
        <v>1046</v>
      </c>
      <c r="W127" t="s">
        <v>85</v>
      </c>
      <c r="X127" t="s">
        <v>415</v>
      </c>
      <c r="Y127" t="s">
        <v>85</v>
      </c>
      <c r="Z127" t="s">
        <v>87</v>
      </c>
      <c r="AA127" t="s">
        <v>85</v>
      </c>
      <c r="AB127">
        <f>-(0.02 %)</f>
        <v>-2.0000000000000001E-4</v>
      </c>
      <c r="AC127" t="s">
        <v>89</v>
      </c>
      <c r="AD127" t="s">
        <v>93</v>
      </c>
      <c r="AE127" t="s">
        <v>85</v>
      </c>
      <c r="AF127" t="s">
        <v>94</v>
      </c>
      <c r="AG127" t="s">
        <v>85</v>
      </c>
      <c r="AH127" t="s">
        <v>396</v>
      </c>
      <c r="AI127" t="s">
        <v>396</v>
      </c>
      <c r="AJ127" t="s">
        <v>1047</v>
      </c>
      <c r="AK127" t="s">
        <v>1047</v>
      </c>
      <c r="AL127" t="s">
        <v>87</v>
      </c>
      <c r="AM127" t="s">
        <v>87</v>
      </c>
      <c r="AN127" t="s">
        <v>89</v>
      </c>
      <c r="AO127" t="s">
        <v>89</v>
      </c>
      <c r="AP127" t="s">
        <v>98</v>
      </c>
      <c r="AQ127" t="s">
        <v>98</v>
      </c>
      <c r="AR127" t="s">
        <v>99</v>
      </c>
      <c r="AS127" t="s">
        <v>99</v>
      </c>
      <c r="AT127" s="4">
        <v>0</v>
      </c>
      <c r="AU127" s="4">
        <v>0</v>
      </c>
      <c r="AV127" s="4">
        <v>0.01</v>
      </c>
      <c r="AW127" s="4">
        <v>7.0000000000000007E-2</v>
      </c>
    </row>
    <row r="128" spans="1:49" x14ac:dyDescent="0.2">
      <c r="A128" t="s">
        <v>676</v>
      </c>
      <c r="B128" t="s">
        <v>76</v>
      </c>
      <c r="C128" t="s">
        <v>1034</v>
      </c>
      <c r="D128" t="s">
        <v>271</v>
      </c>
      <c r="E128" t="s">
        <v>109</v>
      </c>
      <c r="I128" t="s">
        <v>80</v>
      </c>
      <c r="J128" t="s">
        <v>81</v>
      </c>
      <c r="K128" s="2">
        <v>0.53055555555555556</v>
      </c>
      <c r="L128" t="s">
        <v>1048</v>
      </c>
      <c r="M128" t="s">
        <v>680</v>
      </c>
      <c r="N128" t="s">
        <v>911</v>
      </c>
      <c r="O128" t="s">
        <v>85</v>
      </c>
      <c r="P128" t="s">
        <v>1049</v>
      </c>
      <c r="Q128" t="s">
        <v>85</v>
      </c>
      <c r="R128" t="s">
        <v>1050</v>
      </c>
      <c r="S128" t="s">
        <v>85</v>
      </c>
      <c r="T128" t="s">
        <v>1051</v>
      </c>
      <c r="U128" t="s">
        <v>89</v>
      </c>
      <c r="V128" t="s">
        <v>1010</v>
      </c>
      <c r="W128" t="s">
        <v>85</v>
      </c>
      <c r="X128" t="s">
        <v>1052</v>
      </c>
      <c r="Y128" t="s">
        <v>85</v>
      </c>
      <c r="Z128" t="s">
        <v>398</v>
      </c>
      <c r="AA128" t="s">
        <v>85</v>
      </c>
      <c r="AB128" t="s">
        <v>1053</v>
      </c>
      <c r="AC128" t="s">
        <v>89</v>
      </c>
      <c r="AD128" t="s">
        <v>93</v>
      </c>
      <c r="AE128" t="s">
        <v>85</v>
      </c>
      <c r="AF128" t="s">
        <v>226</v>
      </c>
      <c r="AG128" t="s">
        <v>85</v>
      </c>
      <c r="AH128" t="s">
        <v>396</v>
      </c>
      <c r="AI128" t="s">
        <v>396</v>
      </c>
      <c r="AJ128" t="s">
        <v>1054</v>
      </c>
      <c r="AK128" t="s">
        <v>1054</v>
      </c>
      <c r="AL128" t="s">
        <v>1055</v>
      </c>
      <c r="AM128" t="s">
        <v>1055</v>
      </c>
      <c r="AN128" t="s">
        <v>89</v>
      </c>
      <c r="AO128" t="s">
        <v>89</v>
      </c>
      <c r="AP128" t="s">
        <v>98</v>
      </c>
      <c r="AQ128" t="s">
        <v>98</v>
      </c>
      <c r="AR128" t="s">
        <v>85</v>
      </c>
      <c r="AS128" t="s">
        <v>85</v>
      </c>
      <c r="AT128" s="4">
        <v>0.03</v>
      </c>
      <c r="AU128" s="4">
        <v>0.05</v>
      </c>
      <c r="AV128" s="4">
        <v>0.08</v>
      </c>
      <c r="AW128" s="4">
        <v>0.14000000000000001</v>
      </c>
    </row>
    <row r="129" spans="1:49" x14ac:dyDescent="0.2">
      <c r="A129" t="s">
        <v>445</v>
      </c>
      <c r="B129" t="s">
        <v>76</v>
      </c>
      <c r="C129" t="s">
        <v>446</v>
      </c>
      <c r="D129" t="s">
        <v>447</v>
      </c>
      <c r="E129" t="s">
        <v>109</v>
      </c>
      <c r="I129" t="s">
        <v>80</v>
      </c>
      <c r="J129" t="s">
        <v>81</v>
      </c>
      <c r="K129" s="2">
        <v>0.53125</v>
      </c>
      <c r="L129" t="s">
        <v>1056</v>
      </c>
      <c r="M129" t="s">
        <v>449</v>
      </c>
      <c r="N129" t="s">
        <v>355</v>
      </c>
      <c r="O129" t="s">
        <v>85</v>
      </c>
      <c r="P129" t="s">
        <v>91</v>
      </c>
      <c r="Q129" t="s">
        <v>85</v>
      </c>
      <c r="R129" t="s">
        <v>97</v>
      </c>
      <c r="S129" t="s">
        <v>85</v>
      </c>
      <c r="T129" t="s">
        <v>89</v>
      </c>
      <c r="U129" t="s">
        <v>89</v>
      </c>
      <c r="V129" t="s">
        <v>1057</v>
      </c>
      <c r="W129" t="s">
        <v>85</v>
      </c>
      <c r="X129" t="s">
        <v>235</v>
      </c>
      <c r="Y129" t="s">
        <v>85</v>
      </c>
      <c r="Z129" t="s">
        <v>97</v>
      </c>
      <c r="AA129" t="s">
        <v>85</v>
      </c>
      <c r="AB129" t="s">
        <v>89</v>
      </c>
      <c r="AC129" t="s">
        <v>89</v>
      </c>
      <c r="AD129" t="s">
        <v>93</v>
      </c>
      <c r="AE129" t="s">
        <v>85</v>
      </c>
      <c r="AF129" t="s">
        <v>94</v>
      </c>
      <c r="AG129" t="s">
        <v>85</v>
      </c>
      <c r="AH129" t="s">
        <v>209</v>
      </c>
      <c r="AI129" t="s">
        <v>209</v>
      </c>
      <c r="AJ129" t="s">
        <v>337</v>
      </c>
      <c r="AK129" t="s">
        <v>337</v>
      </c>
      <c r="AL129" t="s">
        <v>116</v>
      </c>
      <c r="AM129" t="s">
        <v>116</v>
      </c>
      <c r="AN129" t="s">
        <v>89</v>
      </c>
      <c r="AO129" t="s">
        <v>89</v>
      </c>
      <c r="AP129" t="s">
        <v>98</v>
      </c>
      <c r="AQ129" t="s">
        <v>98</v>
      </c>
      <c r="AR129" t="s">
        <v>99</v>
      </c>
      <c r="AS129" t="s">
        <v>99</v>
      </c>
      <c r="AT129" s="4">
        <v>0.02</v>
      </c>
      <c r="AU129" s="4">
        <v>0.03</v>
      </c>
      <c r="AV129" s="4">
        <v>0.05</v>
      </c>
      <c r="AW129" s="4">
        <v>0.3</v>
      </c>
    </row>
    <row r="130" spans="1:49" x14ac:dyDescent="0.2">
      <c r="A130" t="s">
        <v>729</v>
      </c>
      <c r="B130" t="s">
        <v>76</v>
      </c>
      <c r="C130" t="s">
        <v>730</v>
      </c>
      <c r="D130" t="s">
        <v>731</v>
      </c>
      <c r="E130" t="s">
        <v>109</v>
      </c>
      <c r="I130" t="s">
        <v>80</v>
      </c>
      <c r="J130" t="s">
        <v>81</v>
      </c>
      <c r="K130" s="2">
        <v>0.53125</v>
      </c>
      <c r="L130" t="s">
        <v>1058</v>
      </c>
      <c r="M130" t="s">
        <v>680</v>
      </c>
      <c r="N130" t="s">
        <v>1059</v>
      </c>
      <c r="O130" t="s">
        <v>85</v>
      </c>
      <c r="P130" t="s">
        <v>426</v>
      </c>
      <c r="Q130" t="s">
        <v>85</v>
      </c>
      <c r="R130" t="s">
        <v>116</v>
      </c>
      <c r="S130" t="s">
        <v>85</v>
      </c>
      <c r="T130" t="s">
        <v>1060</v>
      </c>
      <c r="U130" t="s">
        <v>89</v>
      </c>
      <c r="V130" t="s">
        <v>1061</v>
      </c>
      <c r="W130" t="s">
        <v>85</v>
      </c>
      <c r="X130" t="s">
        <v>426</v>
      </c>
      <c r="Y130" t="s">
        <v>85</v>
      </c>
      <c r="Z130" t="s">
        <v>116</v>
      </c>
      <c r="AA130" t="s">
        <v>85</v>
      </c>
      <c r="AB130" t="s">
        <v>1062</v>
      </c>
      <c r="AC130" t="s">
        <v>89</v>
      </c>
      <c r="AD130" t="s">
        <v>93</v>
      </c>
      <c r="AE130" t="s">
        <v>85</v>
      </c>
      <c r="AF130" t="s">
        <v>94</v>
      </c>
      <c r="AG130" t="s">
        <v>85</v>
      </c>
      <c r="AH130" t="s">
        <v>1063</v>
      </c>
      <c r="AI130" t="s">
        <v>1063</v>
      </c>
      <c r="AJ130" t="s">
        <v>120</v>
      </c>
      <c r="AK130" t="s">
        <v>120</v>
      </c>
      <c r="AL130" t="s">
        <v>509</v>
      </c>
      <c r="AM130" t="s">
        <v>509</v>
      </c>
      <c r="AN130" t="s">
        <v>89</v>
      </c>
      <c r="AO130" t="s">
        <v>89</v>
      </c>
      <c r="AP130" t="s">
        <v>98</v>
      </c>
      <c r="AQ130" t="s">
        <v>98</v>
      </c>
      <c r="AR130" t="s">
        <v>407</v>
      </c>
      <c r="AS130" t="s">
        <v>407</v>
      </c>
      <c r="AT130" s="4">
        <v>0</v>
      </c>
      <c r="AU130" s="4">
        <v>0.01</v>
      </c>
      <c r="AV130" s="4">
        <v>0.03</v>
      </c>
      <c r="AW130" s="4">
        <v>0.43</v>
      </c>
    </row>
    <row r="131" spans="1:49" x14ac:dyDescent="0.2">
      <c r="A131" t="s">
        <v>676</v>
      </c>
      <c r="B131" t="s">
        <v>76</v>
      </c>
      <c r="C131" t="s">
        <v>1064</v>
      </c>
      <c r="D131" t="s">
        <v>271</v>
      </c>
      <c r="E131" t="s">
        <v>109</v>
      </c>
      <c r="I131" t="s">
        <v>80</v>
      </c>
      <c r="J131" t="s">
        <v>81</v>
      </c>
      <c r="K131" s="2">
        <v>0.53611111111111109</v>
      </c>
      <c r="L131" t="s">
        <v>1065</v>
      </c>
      <c r="M131" t="s">
        <v>680</v>
      </c>
      <c r="N131" t="s">
        <v>1066</v>
      </c>
      <c r="O131" t="s">
        <v>85</v>
      </c>
      <c r="P131" t="s">
        <v>1067</v>
      </c>
      <c r="Q131" t="s">
        <v>85</v>
      </c>
      <c r="R131" t="s">
        <v>1068</v>
      </c>
      <c r="S131" t="s">
        <v>85</v>
      </c>
      <c r="T131" t="s">
        <v>1069</v>
      </c>
      <c r="U131" t="s">
        <v>89</v>
      </c>
      <c r="V131" t="s">
        <v>1070</v>
      </c>
      <c r="W131" t="s">
        <v>85</v>
      </c>
      <c r="X131" t="s">
        <v>1071</v>
      </c>
      <c r="Y131" t="s">
        <v>85</v>
      </c>
      <c r="Z131" t="s">
        <v>405</v>
      </c>
      <c r="AA131" t="s">
        <v>85</v>
      </c>
      <c r="AB131" t="s">
        <v>1072</v>
      </c>
      <c r="AC131" t="s">
        <v>89</v>
      </c>
      <c r="AD131" t="s">
        <v>122</v>
      </c>
      <c r="AE131" t="s">
        <v>85</v>
      </c>
      <c r="AF131" t="s">
        <v>367</v>
      </c>
      <c r="AG131" t="s">
        <v>85</v>
      </c>
      <c r="AH131" t="s">
        <v>708</v>
      </c>
      <c r="AI131" t="s">
        <v>708</v>
      </c>
      <c r="AJ131" t="s">
        <v>1073</v>
      </c>
      <c r="AK131" t="s">
        <v>1073</v>
      </c>
      <c r="AL131" t="s">
        <v>1047</v>
      </c>
      <c r="AM131" t="s">
        <v>1047</v>
      </c>
      <c r="AN131" t="s">
        <v>89</v>
      </c>
      <c r="AO131" t="s">
        <v>89</v>
      </c>
      <c r="AP131" t="s">
        <v>98</v>
      </c>
      <c r="AQ131" t="s">
        <v>98</v>
      </c>
      <c r="AR131" t="s">
        <v>99</v>
      </c>
      <c r="AS131" t="s">
        <v>99</v>
      </c>
      <c r="AT131" s="4">
        <v>0.03</v>
      </c>
      <c r="AU131" s="4">
        <v>0.04</v>
      </c>
      <c r="AV131" s="4">
        <v>7.0000000000000007E-2</v>
      </c>
      <c r="AW131" s="4">
        <v>0.22</v>
      </c>
    </row>
    <row r="132" spans="1:49" x14ac:dyDescent="0.2">
      <c r="A132" t="s">
        <v>1074</v>
      </c>
      <c r="B132" t="s">
        <v>76</v>
      </c>
      <c r="C132" t="s">
        <v>1075</v>
      </c>
      <c r="D132" t="s">
        <v>1076</v>
      </c>
      <c r="E132" t="s">
        <v>766</v>
      </c>
      <c r="I132" t="s">
        <v>80</v>
      </c>
      <c r="J132" t="s">
        <v>81</v>
      </c>
      <c r="K132" s="2">
        <v>0.53888888888888886</v>
      </c>
      <c r="L132" t="s">
        <v>1077</v>
      </c>
      <c r="M132" t="s">
        <v>352</v>
      </c>
      <c r="N132" t="s">
        <v>274</v>
      </c>
      <c r="O132" t="s">
        <v>85</v>
      </c>
      <c r="P132" t="s">
        <v>1078</v>
      </c>
      <c r="Q132" t="s">
        <v>85</v>
      </c>
      <c r="R132" t="s">
        <v>116</v>
      </c>
      <c r="S132" t="s">
        <v>85</v>
      </c>
      <c r="T132" t="s">
        <v>1079</v>
      </c>
      <c r="U132" t="s">
        <v>89</v>
      </c>
      <c r="V132" t="s">
        <v>686</v>
      </c>
      <c r="W132" t="s">
        <v>85</v>
      </c>
      <c r="X132" t="s">
        <v>581</v>
      </c>
      <c r="Y132" t="s">
        <v>85</v>
      </c>
      <c r="Z132" t="s">
        <v>116</v>
      </c>
      <c r="AA132" t="s">
        <v>85</v>
      </c>
      <c r="AB132" t="s">
        <v>1080</v>
      </c>
      <c r="AC132" t="s">
        <v>89</v>
      </c>
      <c r="AD132" t="s">
        <v>122</v>
      </c>
      <c r="AE132" t="s">
        <v>85</v>
      </c>
      <c r="AF132" t="s">
        <v>124</v>
      </c>
      <c r="AG132" t="s">
        <v>85</v>
      </c>
      <c r="AH132" t="s">
        <v>860</v>
      </c>
      <c r="AI132" t="s">
        <v>860</v>
      </c>
      <c r="AJ132" t="s">
        <v>184</v>
      </c>
      <c r="AK132" t="s">
        <v>184</v>
      </c>
      <c r="AL132" t="s">
        <v>641</v>
      </c>
      <c r="AM132" t="s">
        <v>641</v>
      </c>
      <c r="AN132" t="s">
        <v>89</v>
      </c>
      <c r="AO132" t="s">
        <v>89</v>
      </c>
      <c r="AP132" t="s">
        <v>98</v>
      </c>
      <c r="AQ132" t="s">
        <v>98</v>
      </c>
      <c r="AR132" t="s">
        <v>99</v>
      </c>
      <c r="AS132" t="s">
        <v>99</v>
      </c>
      <c r="AT132" s="4">
        <v>0.02</v>
      </c>
      <c r="AU132" s="4">
        <v>0.03</v>
      </c>
      <c r="AV132" s="4">
        <v>0.04</v>
      </c>
      <c r="AW132" s="4">
        <v>0.17</v>
      </c>
    </row>
    <row r="133" spans="1:49" x14ac:dyDescent="0.2">
      <c r="A133" t="s">
        <v>1081</v>
      </c>
      <c r="B133" t="s">
        <v>76</v>
      </c>
      <c r="C133" t="s">
        <v>1082</v>
      </c>
      <c r="D133" t="s">
        <v>1083</v>
      </c>
      <c r="E133" t="s">
        <v>109</v>
      </c>
      <c r="I133" t="s">
        <v>80</v>
      </c>
      <c r="J133" t="s">
        <v>81</v>
      </c>
      <c r="K133" s="2">
        <v>0.54375000000000007</v>
      </c>
      <c r="L133" t="s">
        <v>1084</v>
      </c>
      <c r="M133" t="s">
        <v>111</v>
      </c>
      <c r="N133" t="s">
        <v>355</v>
      </c>
      <c r="O133" t="s">
        <v>85</v>
      </c>
      <c r="P133" t="s">
        <v>1085</v>
      </c>
      <c r="Q133" t="s">
        <v>85</v>
      </c>
      <c r="R133" t="s">
        <v>139</v>
      </c>
      <c r="S133" t="s">
        <v>85</v>
      </c>
      <c r="T133">
        <f>-(0.03 %)</f>
        <v>-2.9999999999999997E-4</v>
      </c>
      <c r="U133" t="s">
        <v>89</v>
      </c>
      <c r="V133" t="s">
        <v>826</v>
      </c>
      <c r="W133" t="s">
        <v>576</v>
      </c>
      <c r="X133" t="s">
        <v>1086</v>
      </c>
      <c r="Y133" t="s">
        <v>263</v>
      </c>
      <c r="Z133" t="s">
        <v>139</v>
      </c>
      <c r="AA133" t="s">
        <v>319</v>
      </c>
      <c r="AB133" t="s">
        <v>89</v>
      </c>
      <c r="AC133" t="s">
        <v>458</v>
      </c>
      <c r="AD133" t="s">
        <v>93</v>
      </c>
      <c r="AE133" t="s">
        <v>122</v>
      </c>
      <c r="AF133" t="s">
        <v>94</v>
      </c>
      <c r="AG133" t="s">
        <v>403</v>
      </c>
      <c r="AH133" t="s">
        <v>1087</v>
      </c>
      <c r="AI133" t="s">
        <v>1087</v>
      </c>
      <c r="AJ133" t="s">
        <v>266</v>
      </c>
      <c r="AK133" t="s">
        <v>266</v>
      </c>
      <c r="AL133" t="s">
        <v>139</v>
      </c>
      <c r="AM133" t="s">
        <v>139</v>
      </c>
      <c r="AN133" t="s">
        <v>89</v>
      </c>
      <c r="AO133" t="s">
        <v>89</v>
      </c>
      <c r="AP133" t="s">
        <v>98</v>
      </c>
      <c r="AQ133" t="s">
        <v>98</v>
      </c>
      <c r="AR133" t="s">
        <v>99</v>
      </c>
      <c r="AS133" t="s">
        <v>99</v>
      </c>
      <c r="AT133" s="4">
        <v>0.02</v>
      </c>
      <c r="AU133" s="4">
        <v>0.03</v>
      </c>
      <c r="AV133" s="4">
        <v>0.04</v>
      </c>
      <c r="AW133" s="4">
        <v>0.26</v>
      </c>
    </row>
    <row r="134" spans="1:49" x14ac:dyDescent="0.2">
      <c r="A134" t="s">
        <v>676</v>
      </c>
      <c r="B134" t="s">
        <v>76</v>
      </c>
      <c r="C134" t="s">
        <v>1064</v>
      </c>
      <c r="D134" t="s">
        <v>271</v>
      </c>
      <c r="E134" t="s">
        <v>109</v>
      </c>
      <c r="I134" t="s">
        <v>80</v>
      </c>
      <c r="J134" t="s">
        <v>81</v>
      </c>
      <c r="K134" s="2">
        <v>0.55763888888888891</v>
      </c>
      <c r="L134" t="s">
        <v>1088</v>
      </c>
      <c r="M134" t="s">
        <v>680</v>
      </c>
      <c r="N134" t="s">
        <v>1089</v>
      </c>
      <c r="O134" t="s">
        <v>85</v>
      </c>
      <c r="P134" t="s">
        <v>1090</v>
      </c>
      <c r="Q134" t="s">
        <v>85</v>
      </c>
      <c r="R134" t="s">
        <v>1091</v>
      </c>
      <c r="S134" t="s">
        <v>85</v>
      </c>
      <c r="T134" t="s">
        <v>1092</v>
      </c>
      <c r="U134" t="s">
        <v>89</v>
      </c>
      <c r="V134" t="s">
        <v>1093</v>
      </c>
      <c r="W134" t="s">
        <v>85</v>
      </c>
      <c r="X134" t="s">
        <v>1094</v>
      </c>
      <c r="Y134" t="s">
        <v>85</v>
      </c>
      <c r="Z134" t="s">
        <v>311</v>
      </c>
      <c r="AA134" t="s">
        <v>85</v>
      </c>
      <c r="AB134" t="s">
        <v>1095</v>
      </c>
      <c r="AC134" t="s">
        <v>89</v>
      </c>
      <c r="AD134" t="s">
        <v>182</v>
      </c>
      <c r="AE134" t="s">
        <v>85</v>
      </c>
      <c r="AF134" t="s">
        <v>85</v>
      </c>
      <c r="AG134" t="s">
        <v>85</v>
      </c>
      <c r="AH134" t="s">
        <v>234</v>
      </c>
      <c r="AI134" t="s">
        <v>234</v>
      </c>
      <c r="AJ134" t="s">
        <v>1096</v>
      </c>
      <c r="AK134" t="s">
        <v>1096</v>
      </c>
      <c r="AL134" t="s">
        <v>1097</v>
      </c>
      <c r="AM134" t="s">
        <v>1097</v>
      </c>
      <c r="AN134" t="s">
        <v>89</v>
      </c>
      <c r="AO134" t="s">
        <v>89</v>
      </c>
      <c r="AP134" t="s">
        <v>98</v>
      </c>
      <c r="AQ134" t="s">
        <v>98</v>
      </c>
      <c r="AR134" t="s">
        <v>85</v>
      </c>
      <c r="AS134" t="s">
        <v>85</v>
      </c>
      <c r="AT134" s="4">
        <v>0.02</v>
      </c>
      <c r="AU134" s="4">
        <v>0.04</v>
      </c>
      <c r="AV134" s="4">
        <v>0.09</v>
      </c>
      <c r="AW134" s="4">
        <v>0.26</v>
      </c>
    </row>
    <row r="135" spans="1:49" x14ac:dyDescent="0.2">
      <c r="A135" t="s">
        <v>676</v>
      </c>
      <c r="B135" t="s">
        <v>76</v>
      </c>
      <c r="C135" t="s">
        <v>1064</v>
      </c>
      <c r="D135" t="s">
        <v>271</v>
      </c>
      <c r="E135" t="s">
        <v>109</v>
      </c>
      <c r="I135" t="s">
        <v>80</v>
      </c>
      <c r="J135" t="s">
        <v>81</v>
      </c>
      <c r="K135" s="2">
        <v>0.55972222222222223</v>
      </c>
      <c r="L135" t="s">
        <v>1098</v>
      </c>
      <c r="M135" t="s">
        <v>680</v>
      </c>
      <c r="N135" t="s">
        <v>365</v>
      </c>
      <c r="O135" t="s">
        <v>1099</v>
      </c>
      <c r="P135" t="s">
        <v>1100</v>
      </c>
      <c r="Q135" t="s">
        <v>406</v>
      </c>
      <c r="R135" t="s">
        <v>1101</v>
      </c>
      <c r="S135" t="s">
        <v>87</v>
      </c>
      <c r="T135" t="s">
        <v>1102</v>
      </c>
      <c r="U135" t="s">
        <v>89</v>
      </c>
      <c r="V135" t="s">
        <v>1103</v>
      </c>
      <c r="W135" t="s">
        <v>85</v>
      </c>
      <c r="X135" t="s">
        <v>1104</v>
      </c>
      <c r="Y135" t="s">
        <v>85</v>
      </c>
      <c r="Z135" t="s">
        <v>1105</v>
      </c>
      <c r="AA135" t="s">
        <v>85</v>
      </c>
      <c r="AB135" t="s">
        <v>1106</v>
      </c>
      <c r="AC135" t="s">
        <v>89</v>
      </c>
      <c r="AD135" t="s">
        <v>122</v>
      </c>
      <c r="AE135" t="s">
        <v>85</v>
      </c>
      <c r="AF135" t="s">
        <v>367</v>
      </c>
      <c r="AG135" t="s">
        <v>85</v>
      </c>
      <c r="AH135" t="s">
        <v>1107</v>
      </c>
      <c r="AI135" t="s">
        <v>1107</v>
      </c>
      <c r="AJ135" t="s">
        <v>1108</v>
      </c>
      <c r="AK135" t="s">
        <v>1108</v>
      </c>
      <c r="AL135" t="s">
        <v>1109</v>
      </c>
      <c r="AM135" t="s">
        <v>1109</v>
      </c>
      <c r="AN135" t="s">
        <v>89</v>
      </c>
      <c r="AO135" t="s">
        <v>89</v>
      </c>
      <c r="AP135" t="s">
        <v>98</v>
      </c>
      <c r="AQ135" t="s">
        <v>98</v>
      </c>
      <c r="AR135" t="s">
        <v>99</v>
      </c>
      <c r="AS135" t="s">
        <v>99</v>
      </c>
      <c r="AT135" s="4">
        <v>0.02</v>
      </c>
      <c r="AU135" s="4">
        <v>0.04</v>
      </c>
      <c r="AV135" s="4">
        <v>7.0000000000000007E-2</v>
      </c>
      <c r="AW135" s="4">
        <v>0.18</v>
      </c>
    </row>
    <row r="136" spans="1:49" x14ac:dyDescent="0.2">
      <c r="A136" t="s">
        <v>1110</v>
      </c>
      <c r="B136" t="s">
        <v>76</v>
      </c>
      <c r="C136" t="s">
        <v>1111</v>
      </c>
      <c r="D136" t="s">
        <v>1112</v>
      </c>
      <c r="E136" t="s">
        <v>109</v>
      </c>
      <c r="I136" t="s">
        <v>80</v>
      </c>
      <c r="J136" t="s">
        <v>81</v>
      </c>
      <c r="K136" s="2">
        <v>0.56111111111111112</v>
      </c>
      <c r="L136" t="s">
        <v>1113</v>
      </c>
      <c r="M136" t="s">
        <v>104</v>
      </c>
      <c r="N136" t="s">
        <v>770</v>
      </c>
      <c r="O136" t="s">
        <v>85</v>
      </c>
      <c r="P136" t="s">
        <v>96</v>
      </c>
      <c r="Q136" t="s">
        <v>85</v>
      </c>
      <c r="R136" t="s">
        <v>139</v>
      </c>
      <c r="S136" t="s">
        <v>85</v>
      </c>
      <c r="T136" t="s">
        <v>1114</v>
      </c>
      <c r="U136" t="s">
        <v>89</v>
      </c>
      <c r="V136" t="s">
        <v>1115</v>
      </c>
      <c r="W136" t="s">
        <v>1116</v>
      </c>
      <c r="X136" t="s">
        <v>96</v>
      </c>
      <c r="Y136" t="s">
        <v>664</v>
      </c>
      <c r="Z136" t="s">
        <v>139</v>
      </c>
      <c r="AA136" t="s">
        <v>322</v>
      </c>
      <c r="AB136" t="s">
        <v>1117</v>
      </c>
      <c r="AC136" t="s">
        <v>89</v>
      </c>
      <c r="AD136" t="s">
        <v>93</v>
      </c>
      <c r="AE136" t="s">
        <v>85</v>
      </c>
      <c r="AF136" t="s">
        <v>124</v>
      </c>
      <c r="AG136" t="s">
        <v>85</v>
      </c>
      <c r="AH136" t="s">
        <v>1118</v>
      </c>
      <c r="AI136" t="s">
        <v>1118</v>
      </c>
      <c r="AJ136" t="s">
        <v>236</v>
      </c>
      <c r="AK136" t="s">
        <v>236</v>
      </c>
      <c r="AL136" t="s">
        <v>139</v>
      </c>
      <c r="AM136" t="s">
        <v>139</v>
      </c>
      <c r="AN136" t="s">
        <v>89</v>
      </c>
      <c r="AO136" t="s">
        <v>89</v>
      </c>
      <c r="AP136" t="s">
        <v>98</v>
      </c>
      <c r="AQ136" t="s">
        <v>98</v>
      </c>
      <c r="AR136" t="s">
        <v>99</v>
      </c>
      <c r="AS136" t="s">
        <v>99</v>
      </c>
      <c r="AT136" s="4">
        <v>0.01</v>
      </c>
      <c r="AU136" s="4">
        <v>0.02</v>
      </c>
      <c r="AV136" s="4">
        <v>0.05</v>
      </c>
      <c r="AW136" s="4">
        <v>0.23</v>
      </c>
    </row>
    <row r="137" spans="1:49" x14ac:dyDescent="0.2">
      <c r="A137" t="s">
        <v>466</v>
      </c>
      <c r="B137" t="s">
        <v>76</v>
      </c>
      <c r="C137" t="s">
        <v>467</v>
      </c>
      <c r="D137" t="s">
        <v>468</v>
      </c>
      <c r="E137" t="s">
        <v>109</v>
      </c>
      <c r="I137" t="s">
        <v>80</v>
      </c>
      <c r="J137" t="s">
        <v>81</v>
      </c>
      <c r="K137" s="2">
        <v>0.58611111111111114</v>
      </c>
      <c r="L137" t="s">
        <v>1119</v>
      </c>
      <c r="M137" t="s">
        <v>246</v>
      </c>
      <c r="N137" t="s">
        <v>1120</v>
      </c>
      <c r="O137" t="s">
        <v>292</v>
      </c>
      <c r="P137" t="s">
        <v>457</v>
      </c>
      <c r="Q137" t="s">
        <v>465</v>
      </c>
      <c r="R137" t="s">
        <v>87</v>
      </c>
      <c r="S137" t="s">
        <v>669</v>
      </c>
      <c r="T137" t="s">
        <v>1121</v>
      </c>
      <c r="U137" t="s">
        <v>89</v>
      </c>
      <c r="V137" t="s">
        <v>1122</v>
      </c>
      <c r="W137" t="s">
        <v>85</v>
      </c>
      <c r="X137" t="s">
        <v>457</v>
      </c>
      <c r="Y137" t="s">
        <v>85</v>
      </c>
      <c r="Z137" t="s">
        <v>87</v>
      </c>
      <c r="AA137" t="s">
        <v>85</v>
      </c>
      <c r="AB137" t="s">
        <v>1123</v>
      </c>
      <c r="AC137" t="s">
        <v>89</v>
      </c>
      <c r="AD137" t="s">
        <v>93</v>
      </c>
      <c r="AE137" t="s">
        <v>85</v>
      </c>
      <c r="AF137" t="s">
        <v>124</v>
      </c>
      <c r="AG137" t="s">
        <v>85</v>
      </c>
      <c r="AH137" t="s">
        <v>1124</v>
      </c>
      <c r="AI137" t="s">
        <v>1124</v>
      </c>
      <c r="AJ137" t="s">
        <v>457</v>
      </c>
      <c r="AK137" t="s">
        <v>457</v>
      </c>
      <c r="AL137" t="s">
        <v>198</v>
      </c>
      <c r="AM137" t="s">
        <v>198</v>
      </c>
      <c r="AN137" t="s">
        <v>89</v>
      </c>
      <c r="AO137" t="s">
        <v>89</v>
      </c>
      <c r="AP137" t="s">
        <v>98</v>
      </c>
      <c r="AQ137" t="s">
        <v>98</v>
      </c>
      <c r="AR137" t="s">
        <v>99</v>
      </c>
      <c r="AS137" t="s">
        <v>99</v>
      </c>
      <c r="AT137" s="4">
        <v>0</v>
      </c>
      <c r="AU137" s="4">
        <v>0</v>
      </c>
      <c r="AV137" s="4">
        <v>0.02</v>
      </c>
      <c r="AW137" s="4">
        <v>0.17</v>
      </c>
    </row>
    <row r="138" spans="1:49" x14ac:dyDescent="0.2">
      <c r="A138" t="s">
        <v>612</v>
      </c>
      <c r="B138" t="s">
        <v>76</v>
      </c>
      <c r="C138" t="s">
        <v>613</v>
      </c>
      <c r="D138" t="s">
        <v>614</v>
      </c>
      <c r="E138" t="s">
        <v>615</v>
      </c>
      <c r="I138" t="s">
        <v>80</v>
      </c>
      <c r="J138" t="s">
        <v>81</v>
      </c>
      <c r="K138" s="2">
        <v>0.59722222222222221</v>
      </c>
      <c r="L138" t="s">
        <v>1125</v>
      </c>
      <c r="M138" t="s">
        <v>104</v>
      </c>
      <c r="N138" t="s">
        <v>1120</v>
      </c>
      <c r="O138" t="s">
        <v>85</v>
      </c>
      <c r="P138" t="s">
        <v>1012</v>
      </c>
      <c r="Q138" t="s">
        <v>85</v>
      </c>
      <c r="R138" t="s">
        <v>509</v>
      </c>
      <c r="S138" t="s">
        <v>85</v>
      </c>
      <c r="T138" t="s">
        <v>1126</v>
      </c>
      <c r="U138" t="s">
        <v>89</v>
      </c>
      <c r="V138" t="s">
        <v>1127</v>
      </c>
      <c r="W138" t="s">
        <v>734</v>
      </c>
      <c r="X138" t="s">
        <v>149</v>
      </c>
      <c r="Y138" t="s">
        <v>1128</v>
      </c>
      <c r="Z138" t="s">
        <v>829</v>
      </c>
      <c r="AA138" t="s">
        <v>829</v>
      </c>
      <c r="AB138" t="s">
        <v>1129</v>
      </c>
      <c r="AC138" t="s">
        <v>1130</v>
      </c>
      <c r="AD138" t="s">
        <v>123</v>
      </c>
      <c r="AE138" t="s">
        <v>122</v>
      </c>
      <c r="AF138" t="s">
        <v>241</v>
      </c>
      <c r="AG138" t="s">
        <v>125</v>
      </c>
      <c r="AH138" t="s">
        <v>85</v>
      </c>
      <c r="AI138" t="s">
        <v>85</v>
      </c>
      <c r="AJ138" t="s">
        <v>85</v>
      </c>
      <c r="AK138" t="s">
        <v>85</v>
      </c>
      <c r="AL138" t="s">
        <v>85</v>
      </c>
      <c r="AM138" t="s">
        <v>85</v>
      </c>
      <c r="AN138" t="s">
        <v>89</v>
      </c>
      <c r="AO138" t="s">
        <v>89</v>
      </c>
      <c r="AP138" t="s">
        <v>85</v>
      </c>
      <c r="AQ138" t="s">
        <v>85</v>
      </c>
      <c r="AR138" t="s">
        <v>85</v>
      </c>
      <c r="AS138" t="s">
        <v>85</v>
      </c>
      <c r="AT138" s="4">
        <v>0.02</v>
      </c>
      <c r="AU138" s="4">
        <v>0.03</v>
      </c>
      <c r="AV138" s="4">
        <v>0.05</v>
      </c>
      <c r="AW138" s="4">
        <v>0.15</v>
      </c>
    </row>
    <row r="139" spans="1:49" x14ac:dyDescent="0.2">
      <c r="A139" t="s">
        <v>1131</v>
      </c>
      <c r="B139" t="s">
        <v>76</v>
      </c>
      <c r="C139" t="s">
        <v>1132</v>
      </c>
      <c r="D139" t="s">
        <v>1133</v>
      </c>
      <c r="E139" t="s">
        <v>109</v>
      </c>
      <c r="I139" t="s">
        <v>80</v>
      </c>
      <c r="J139" t="s">
        <v>81</v>
      </c>
      <c r="K139" s="2">
        <v>0.60138888888888886</v>
      </c>
      <c r="L139" t="s">
        <v>134</v>
      </c>
      <c r="M139" t="s">
        <v>111</v>
      </c>
      <c r="N139" t="s">
        <v>1134</v>
      </c>
      <c r="O139" t="s">
        <v>1135</v>
      </c>
      <c r="P139" t="s">
        <v>251</v>
      </c>
      <c r="Q139" t="s">
        <v>86</v>
      </c>
      <c r="R139" t="s">
        <v>87</v>
      </c>
      <c r="S139" t="s">
        <v>203</v>
      </c>
      <c r="T139" t="s">
        <v>1136</v>
      </c>
      <c r="U139" t="s">
        <v>89</v>
      </c>
      <c r="V139" t="s">
        <v>1137</v>
      </c>
      <c r="W139" t="s">
        <v>1138</v>
      </c>
      <c r="X139" t="s">
        <v>471</v>
      </c>
      <c r="Y139" t="s">
        <v>86</v>
      </c>
      <c r="Z139" t="s">
        <v>139</v>
      </c>
      <c r="AA139" t="s">
        <v>139</v>
      </c>
      <c r="AB139" t="s">
        <v>1139</v>
      </c>
      <c r="AC139" t="s">
        <v>89</v>
      </c>
      <c r="AD139" t="s">
        <v>123</v>
      </c>
      <c r="AE139" t="s">
        <v>122</v>
      </c>
      <c r="AF139" t="s">
        <v>558</v>
      </c>
      <c r="AG139" t="s">
        <v>558</v>
      </c>
      <c r="AH139" t="s">
        <v>85</v>
      </c>
      <c r="AI139" t="s">
        <v>85</v>
      </c>
      <c r="AJ139" t="s">
        <v>85</v>
      </c>
      <c r="AK139" t="s">
        <v>85</v>
      </c>
      <c r="AL139" t="s">
        <v>85</v>
      </c>
      <c r="AM139" t="s">
        <v>85</v>
      </c>
      <c r="AN139" t="s">
        <v>89</v>
      </c>
      <c r="AO139" t="s">
        <v>89</v>
      </c>
      <c r="AP139" t="s">
        <v>85</v>
      </c>
      <c r="AQ139" t="s">
        <v>85</v>
      </c>
      <c r="AR139" t="s">
        <v>85</v>
      </c>
      <c r="AS139" t="s">
        <v>85</v>
      </c>
      <c r="AT139" s="4">
        <v>0.03</v>
      </c>
      <c r="AU139" s="4">
        <v>0.04</v>
      </c>
      <c r="AV139" s="4">
        <v>0.05</v>
      </c>
      <c r="AW139" s="4">
        <v>0.25</v>
      </c>
    </row>
    <row r="140" spans="1:49" x14ac:dyDescent="0.2">
      <c r="A140" t="s">
        <v>1140</v>
      </c>
      <c r="B140" t="s">
        <v>76</v>
      </c>
      <c r="C140" t="s">
        <v>1141</v>
      </c>
      <c r="D140" t="s">
        <v>1142</v>
      </c>
      <c r="E140" t="s">
        <v>109</v>
      </c>
      <c r="I140" t="s">
        <v>1143</v>
      </c>
      <c r="J140" t="s">
        <v>81</v>
      </c>
      <c r="K140" s="2">
        <v>0.46875</v>
      </c>
      <c r="L140" t="s">
        <v>1144</v>
      </c>
      <c r="M140" t="s">
        <v>1145</v>
      </c>
      <c r="N140" t="s">
        <v>1146</v>
      </c>
      <c r="O140" t="s">
        <v>85</v>
      </c>
      <c r="P140" t="s">
        <v>465</v>
      </c>
      <c r="Q140" t="s">
        <v>85</v>
      </c>
      <c r="R140" t="s">
        <v>139</v>
      </c>
      <c r="S140" t="s">
        <v>85</v>
      </c>
      <c r="T140">
        <f>-(0.42 %)</f>
        <v>-4.1999999999999997E-3</v>
      </c>
      <c r="U140" t="s">
        <v>89</v>
      </c>
      <c r="V140" t="s">
        <v>451</v>
      </c>
      <c r="W140" t="s">
        <v>85</v>
      </c>
      <c r="X140" t="s">
        <v>465</v>
      </c>
      <c r="Y140" t="s">
        <v>85</v>
      </c>
      <c r="Z140" t="s">
        <v>139</v>
      </c>
      <c r="AA140" t="s">
        <v>85</v>
      </c>
      <c r="AB140">
        <f>-(0.19 %)</f>
        <v>-1.9E-3</v>
      </c>
      <c r="AC140" t="s">
        <v>89</v>
      </c>
      <c r="AD140" t="s">
        <v>93</v>
      </c>
      <c r="AE140" t="s">
        <v>85</v>
      </c>
      <c r="AF140" t="s">
        <v>94</v>
      </c>
      <c r="AG140" t="s">
        <v>85</v>
      </c>
      <c r="AH140" t="s">
        <v>897</v>
      </c>
      <c r="AI140" t="s">
        <v>897</v>
      </c>
      <c r="AJ140" t="s">
        <v>422</v>
      </c>
      <c r="AK140" t="s">
        <v>422</v>
      </c>
      <c r="AL140" t="s">
        <v>139</v>
      </c>
      <c r="AM140" t="s">
        <v>139</v>
      </c>
      <c r="AN140" t="s">
        <v>89</v>
      </c>
      <c r="AO140" t="s">
        <v>89</v>
      </c>
      <c r="AP140" t="s">
        <v>98</v>
      </c>
      <c r="AQ140" t="s">
        <v>98</v>
      </c>
      <c r="AR140" t="s">
        <v>99</v>
      </c>
      <c r="AS140" t="s">
        <v>99</v>
      </c>
      <c r="AT140" s="4">
        <v>0.02</v>
      </c>
      <c r="AU140" s="4">
        <v>0.03</v>
      </c>
      <c r="AV140" s="4">
        <v>0.06</v>
      </c>
      <c r="AW140" s="4">
        <v>0.17</v>
      </c>
    </row>
    <row r="141" spans="1:49" x14ac:dyDescent="0.2">
      <c r="A141" t="s">
        <v>1147</v>
      </c>
      <c r="B141" t="s">
        <v>76</v>
      </c>
      <c r="C141" t="s">
        <v>1148</v>
      </c>
      <c r="D141" t="s">
        <v>678</v>
      </c>
      <c r="E141" t="s">
        <v>766</v>
      </c>
      <c r="I141" t="s">
        <v>1143</v>
      </c>
      <c r="J141" t="s">
        <v>81</v>
      </c>
      <c r="K141" s="2">
        <v>0.47013888888888888</v>
      </c>
      <c r="L141" t="s">
        <v>1149</v>
      </c>
      <c r="M141" t="s">
        <v>825</v>
      </c>
      <c r="N141" t="s">
        <v>155</v>
      </c>
      <c r="O141" t="s">
        <v>85</v>
      </c>
      <c r="P141" t="s">
        <v>1150</v>
      </c>
      <c r="Q141" t="s">
        <v>85</v>
      </c>
      <c r="R141" t="s">
        <v>220</v>
      </c>
      <c r="S141" t="s">
        <v>85</v>
      </c>
      <c r="T141">
        <f>-(0.53 %)</f>
        <v>-5.3E-3</v>
      </c>
      <c r="U141" t="s">
        <v>89</v>
      </c>
      <c r="V141" t="s">
        <v>768</v>
      </c>
      <c r="W141" t="s">
        <v>85</v>
      </c>
      <c r="X141" t="s">
        <v>171</v>
      </c>
      <c r="Y141" t="s">
        <v>85</v>
      </c>
      <c r="Z141" t="s">
        <v>180</v>
      </c>
      <c r="AA141" t="s">
        <v>85</v>
      </c>
      <c r="AB141" t="s">
        <v>1151</v>
      </c>
      <c r="AC141" t="s">
        <v>89</v>
      </c>
      <c r="AD141" t="s">
        <v>93</v>
      </c>
      <c r="AE141" t="s">
        <v>85</v>
      </c>
      <c r="AF141" t="s">
        <v>94</v>
      </c>
      <c r="AG141" t="s">
        <v>85</v>
      </c>
      <c r="AH141" t="s">
        <v>305</v>
      </c>
      <c r="AI141" t="s">
        <v>305</v>
      </c>
      <c r="AJ141" t="s">
        <v>1152</v>
      </c>
      <c r="AK141" t="s">
        <v>1152</v>
      </c>
      <c r="AL141" t="s">
        <v>220</v>
      </c>
      <c r="AM141" t="s">
        <v>220</v>
      </c>
      <c r="AN141" t="s">
        <v>89</v>
      </c>
      <c r="AO141" t="s">
        <v>89</v>
      </c>
      <c r="AP141" t="s">
        <v>98</v>
      </c>
      <c r="AQ141" t="s">
        <v>98</v>
      </c>
      <c r="AR141" t="s">
        <v>99</v>
      </c>
      <c r="AS141" t="s">
        <v>99</v>
      </c>
      <c r="AT141" s="4">
        <v>0.04</v>
      </c>
      <c r="AU141" s="4">
        <v>0.04</v>
      </c>
      <c r="AV141" s="4">
        <v>0.06</v>
      </c>
      <c r="AW141" s="4">
        <v>7.0000000000000007E-2</v>
      </c>
    </row>
    <row r="142" spans="1:49" x14ac:dyDescent="0.2">
      <c r="A142" t="s">
        <v>1074</v>
      </c>
      <c r="B142" t="s">
        <v>76</v>
      </c>
      <c r="C142" t="s">
        <v>1153</v>
      </c>
      <c r="D142" t="s">
        <v>944</v>
      </c>
      <c r="E142" t="s">
        <v>79</v>
      </c>
      <c r="I142" t="s">
        <v>1143</v>
      </c>
      <c r="J142" t="s">
        <v>81</v>
      </c>
      <c r="K142" s="2">
        <v>0.47083333333333338</v>
      </c>
      <c r="L142" t="s">
        <v>1154</v>
      </c>
      <c r="M142" t="s">
        <v>656</v>
      </c>
      <c r="N142" t="s">
        <v>507</v>
      </c>
      <c r="O142" t="s">
        <v>85</v>
      </c>
      <c r="P142" t="s">
        <v>394</v>
      </c>
      <c r="Q142" t="s">
        <v>85</v>
      </c>
      <c r="R142" t="s">
        <v>139</v>
      </c>
      <c r="S142" t="s">
        <v>85</v>
      </c>
      <c r="T142" t="s">
        <v>1155</v>
      </c>
      <c r="U142" t="s">
        <v>89</v>
      </c>
      <c r="V142" t="s">
        <v>1156</v>
      </c>
      <c r="W142" t="s">
        <v>85</v>
      </c>
      <c r="X142" t="s">
        <v>184</v>
      </c>
      <c r="Y142" t="s">
        <v>85</v>
      </c>
      <c r="Z142" t="s">
        <v>139</v>
      </c>
      <c r="AA142" t="s">
        <v>85</v>
      </c>
      <c r="AB142" t="s">
        <v>1157</v>
      </c>
      <c r="AC142" t="s">
        <v>89</v>
      </c>
      <c r="AD142" t="s">
        <v>93</v>
      </c>
      <c r="AE142" t="s">
        <v>85</v>
      </c>
      <c r="AF142" t="s">
        <v>94</v>
      </c>
      <c r="AG142" t="s">
        <v>85</v>
      </c>
      <c r="AH142" t="s">
        <v>84</v>
      </c>
      <c r="AI142" t="s">
        <v>84</v>
      </c>
      <c r="AJ142" t="s">
        <v>1158</v>
      </c>
      <c r="AK142" t="s">
        <v>1158</v>
      </c>
      <c r="AL142" t="s">
        <v>777</v>
      </c>
      <c r="AM142" t="s">
        <v>777</v>
      </c>
      <c r="AN142" t="s">
        <v>89</v>
      </c>
      <c r="AO142" t="s">
        <v>89</v>
      </c>
      <c r="AP142" t="s">
        <v>98</v>
      </c>
      <c r="AQ142" t="s">
        <v>98</v>
      </c>
      <c r="AR142" t="s">
        <v>99</v>
      </c>
      <c r="AS142" t="s">
        <v>99</v>
      </c>
      <c r="AT142" s="4">
        <v>0.01</v>
      </c>
      <c r="AU142" s="4">
        <v>0.02</v>
      </c>
      <c r="AV142" s="4">
        <v>0.05</v>
      </c>
      <c r="AW142" s="4">
        <v>0.52</v>
      </c>
    </row>
    <row r="143" spans="1:49" x14ac:dyDescent="0.2">
      <c r="A143" t="s">
        <v>1159</v>
      </c>
      <c r="B143" t="s">
        <v>76</v>
      </c>
      <c r="C143" t="s">
        <v>1160</v>
      </c>
      <c r="D143" t="s">
        <v>1161</v>
      </c>
      <c r="E143" t="s">
        <v>79</v>
      </c>
      <c r="I143" t="s">
        <v>1143</v>
      </c>
      <c r="J143" t="s">
        <v>81</v>
      </c>
      <c r="K143" s="2">
        <v>0.47152777777777777</v>
      </c>
      <c r="L143" t="s">
        <v>1162</v>
      </c>
      <c r="M143" t="s">
        <v>104</v>
      </c>
      <c r="N143" t="s">
        <v>803</v>
      </c>
      <c r="O143" t="s">
        <v>85</v>
      </c>
      <c r="P143" t="s">
        <v>939</v>
      </c>
      <c r="Q143" t="s">
        <v>85</v>
      </c>
      <c r="R143" t="s">
        <v>139</v>
      </c>
      <c r="S143" t="s">
        <v>85</v>
      </c>
      <c r="T143" t="s">
        <v>89</v>
      </c>
      <c r="U143" t="s">
        <v>89</v>
      </c>
      <c r="V143" t="s">
        <v>1163</v>
      </c>
      <c r="W143" t="s">
        <v>85</v>
      </c>
      <c r="X143" t="s">
        <v>939</v>
      </c>
      <c r="Y143" t="s">
        <v>85</v>
      </c>
      <c r="Z143" t="s">
        <v>139</v>
      </c>
      <c r="AA143" t="s">
        <v>85</v>
      </c>
      <c r="AB143" t="s">
        <v>89</v>
      </c>
      <c r="AC143" t="s">
        <v>89</v>
      </c>
      <c r="AD143" t="s">
        <v>122</v>
      </c>
      <c r="AE143" t="s">
        <v>85</v>
      </c>
      <c r="AF143" t="s">
        <v>124</v>
      </c>
      <c r="AG143" t="s">
        <v>85</v>
      </c>
      <c r="AH143" t="s">
        <v>1146</v>
      </c>
      <c r="AI143" t="s">
        <v>1146</v>
      </c>
      <c r="AJ143" t="s">
        <v>939</v>
      </c>
      <c r="AK143" t="s">
        <v>939</v>
      </c>
      <c r="AL143" t="s">
        <v>87</v>
      </c>
      <c r="AM143" t="s">
        <v>87</v>
      </c>
      <c r="AN143" t="s">
        <v>89</v>
      </c>
      <c r="AO143" t="s">
        <v>89</v>
      </c>
      <c r="AP143" t="s">
        <v>98</v>
      </c>
      <c r="AQ143" t="s">
        <v>98</v>
      </c>
      <c r="AR143" t="s">
        <v>99</v>
      </c>
      <c r="AS143" t="s">
        <v>99</v>
      </c>
      <c r="AT143" s="4">
        <v>0</v>
      </c>
      <c r="AU143" s="4">
        <v>0</v>
      </c>
      <c r="AV143" s="4">
        <v>0.01</v>
      </c>
      <c r="AW143" s="4">
        <v>0.37</v>
      </c>
    </row>
    <row r="144" spans="1:49" x14ac:dyDescent="0.2">
      <c r="A144" t="s">
        <v>1164</v>
      </c>
      <c r="B144" t="s">
        <v>76</v>
      </c>
      <c r="C144" t="s">
        <v>1165</v>
      </c>
      <c r="D144" t="s">
        <v>504</v>
      </c>
      <c r="E144" t="s">
        <v>109</v>
      </c>
      <c r="I144" t="s">
        <v>1143</v>
      </c>
      <c r="J144" t="s">
        <v>81</v>
      </c>
      <c r="K144" s="2">
        <v>0.47361111111111115</v>
      </c>
      <c r="L144" t="s">
        <v>1166</v>
      </c>
      <c r="M144" t="s">
        <v>352</v>
      </c>
      <c r="N144" t="s">
        <v>691</v>
      </c>
      <c r="O144" t="s">
        <v>1167</v>
      </c>
      <c r="P144" t="s">
        <v>185</v>
      </c>
      <c r="Q144" t="s">
        <v>457</v>
      </c>
      <c r="R144" t="s">
        <v>139</v>
      </c>
      <c r="S144" t="s">
        <v>97</v>
      </c>
      <c r="T144" t="s">
        <v>1168</v>
      </c>
      <c r="U144" t="s">
        <v>89</v>
      </c>
      <c r="V144" t="s">
        <v>430</v>
      </c>
      <c r="W144" t="s">
        <v>85</v>
      </c>
      <c r="X144" t="s">
        <v>255</v>
      </c>
      <c r="Y144" t="s">
        <v>85</v>
      </c>
      <c r="Z144" t="s">
        <v>87</v>
      </c>
      <c r="AA144" t="s">
        <v>85</v>
      </c>
      <c r="AB144" t="s">
        <v>1169</v>
      </c>
      <c r="AC144" t="s">
        <v>89</v>
      </c>
      <c r="AD144" t="s">
        <v>93</v>
      </c>
      <c r="AE144" t="s">
        <v>85</v>
      </c>
      <c r="AF144" t="s">
        <v>94</v>
      </c>
      <c r="AG144" t="s">
        <v>85</v>
      </c>
      <c r="AH144" t="s">
        <v>336</v>
      </c>
      <c r="AI144" t="s">
        <v>336</v>
      </c>
      <c r="AJ144" t="s">
        <v>235</v>
      </c>
      <c r="AK144" t="s">
        <v>235</v>
      </c>
      <c r="AL144" t="s">
        <v>97</v>
      </c>
      <c r="AM144" t="s">
        <v>97</v>
      </c>
      <c r="AN144" t="s">
        <v>89</v>
      </c>
      <c r="AO144" t="s">
        <v>89</v>
      </c>
      <c r="AP144" t="s">
        <v>98</v>
      </c>
      <c r="AQ144" t="s">
        <v>98</v>
      </c>
      <c r="AR144" t="s">
        <v>99</v>
      </c>
      <c r="AS144" t="s">
        <v>99</v>
      </c>
      <c r="AT144" s="4">
        <v>0.01</v>
      </c>
      <c r="AU144" s="4">
        <v>0.01</v>
      </c>
      <c r="AV144" s="4">
        <v>0.03</v>
      </c>
      <c r="AW144" s="4">
        <v>0.16</v>
      </c>
    </row>
    <row r="145" spans="1:49" x14ac:dyDescent="0.2">
      <c r="A145" t="s">
        <v>1170</v>
      </c>
      <c r="B145" t="s">
        <v>76</v>
      </c>
      <c r="C145" t="s">
        <v>1171</v>
      </c>
      <c r="D145" t="s">
        <v>631</v>
      </c>
      <c r="E145" t="s">
        <v>109</v>
      </c>
      <c r="I145" t="s">
        <v>1143</v>
      </c>
      <c r="J145" t="s">
        <v>632</v>
      </c>
      <c r="K145" s="2">
        <v>0.47361111111111115</v>
      </c>
      <c r="L145" t="s">
        <v>1172</v>
      </c>
      <c r="M145" t="s">
        <v>208</v>
      </c>
      <c r="N145" t="s">
        <v>336</v>
      </c>
      <c r="O145" t="s">
        <v>85</v>
      </c>
      <c r="P145" t="s">
        <v>96</v>
      </c>
      <c r="Q145" t="s">
        <v>85</v>
      </c>
      <c r="R145" t="s">
        <v>116</v>
      </c>
      <c r="S145" t="s">
        <v>85</v>
      </c>
      <c r="T145" t="s">
        <v>1173</v>
      </c>
      <c r="U145" t="s">
        <v>89</v>
      </c>
      <c r="V145" t="s">
        <v>1174</v>
      </c>
      <c r="W145" t="s">
        <v>85</v>
      </c>
      <c r="X145" t="s">
        <v>777</v>
      </c>
      <c r="Y145" t="s">
        <v>85</v>
      </c>
      <c r="Z145" t="s">
        <v>252</v>
      </c>
      <c r="AA145" t="s">
        <v>85</v>
      </c>
      <c r="AB145" t="s">
        <v>89</v>
      </c>
      <c r="AC145" t="s">
        <v>89</v>
      </c>
      <c r="AD145" t="s">
        <v>123</v>
      </c>
      <c r="AE145" t="s">
        <v>85</v>
      </c>
      <c r="AF145" t="s">
        <v>125</v>
      </c>
      <c r="AG145" t="s">
        <v>85</v>
      </c>
      <c r="AH145" t="s">
        <v>452</v>
      </c>
      <c r="AI145" t="s">
        <v>452</v>
      </c>
      <c r="AJ145" t="s">
        <v>192</v>
      </c>
      <c r="AK145" t="s">
        <v>192</v>
      </c>
      <c r="AL145" t="s">
        <v>311</v>
      </c>
      <c r="AM145" t="s">
        <v>311</v>
      </c>
      <c r="AN145" t="s">
        <v>89</v>
      </c>
      <c r="AO145" t="s">
        <v>89</v>
      </c>
      <c r="AP145" t="s">
        <v>98</v>
      </c>
      <c r="AQ145" t="s">
        <v>98</v>
      </c>
      <c r="AR145" t="s">
        <v>99</v>
      </c>
      <c r="AS145" t="s">
        <v>99</v>
      </c>
      <c r="AT145" s="4">
        <v>0.01</v>
      </c>
      <c r="AU145" s="4">
        <v>0.01</v>
      </c>
      <c r="AV145" s="4">
        <v>0.03</v>
      </c>
      <c r="AW145" s="4">
        <v>0.2</v>
      </c>
    </row>
    <row r="146" spans="1:49" x14ac:dyDescent="0.2">
      <c r="A146" t="s">
        <v>360</v>
      </c>
      <c r="B146" t="s">
        <v>76</v>
      </c>
      <c r="C146" t="s">
        <v>361</v>
      </c>
      <c r="D146" t="s">
        <v>362</v>
      </c>
      <c r="E146" t="s">
        <v>109</v>
      </c>
      <c r="I146" t="s">
        <v>1143</v>
      </c>
      <c r="J146" t="s">
        <v>81</v>
      </c>
      <c r="K146" s="2">
        <v>0.47361111111111115</v>
      </c>
      <c r="L146" t="s">
        <v>1175</v>
      </c>
      <c r="M146" t="s">
        <v>364</v>
      </c>
      <c r="N146" t="s">
        <v>450</v>
      </c>
      <c r="O146" t="s">
        <v>85</v>
      </c>
      <c r="P146" t="s">
        <v>377</v>
      </c>
      <c r="Q146" t="s">
        <v>85</v>
      </c>
      <c r="R146" t="s">
        <v>116</v>
      </c>
      <c r="S146" t="s">
        <v>85</v>
      </c>
      <c r="T146">
        <f>-(0.02 %)</f>
        <v>-2.0000000000000001E-4</v>
      </c>
      <c r="U146" t="s">
        <v>89</v>
      </c>
      <c r="V146" t="s">
        <v>1061</v>
      </c>
      <c r="W146" t="s">
        <v>85</v>
      </c>
      <c r="X146" t="s">
        <v>377</v>
      </c>
      <c r="Y146" t="s">
        <v>85</v>
      </c>
      <c r="Z146" t="s">
        <v>116</v>
      </c>
      <c r="AA146" t="s">
        <v>85</v>
      </c>
      <c r="AB146">
        <f>-(0.02 %)</f>
        <v>-2.0000000000000001E-4</v>
      </c>
      <c r="AC146" t="s">
        <v>89</v>
      </c>
      <c r="AD146" t="s">
        <v>93</v>
      </c>
      <c r="AE146" t="s">
        <v>85</v>
      </c>
      <c r="AF146" t="s">
        <v>94</v>
      </c>
      <c r="AG146" t="s">
        <v>85</v>
      </c>
      <c r="AH146" t="s">
        <v>980</v>
      </c>
      <c r="AI146" t="s">
        <v>980</v>
      </c>
      <c r="AJ146" t="s">
        <v>377</v>
      </c>
      <c r="AK146" t="s">
        <v>377</v>
      </c>
      <c r="AL146" t="s">
        <v>116</v>
      </c>
      <c r="AM146" t="s">
        <v>116</v>
      </c>
      <c r="AN146" t="s">
        <v>89</v>
      </c>
      <c r="AO146" t="s">
        <v>89</v>
      </c>
      <c r="AP146" t="s">
        <v>98</v>
      </c>
      <c r="AQ146" t="s">
        <v>98</v>
      </c>
      <c r="AR146" t="s">
        <v>99</v>
      </c>
      <c r="AS146" t="s">
        <v>99</v>
      </c>
      <c r="AT146" s="4">
        <v>0</v>
      </c>
      <c r="AU146" s="4">
        <v>0</v>
      </c>
      <c r="AV146" s="4">
        <v>0</v>
      </c>
      <c r="AW146" s="4">
        <v>0.06</v>
      </c>
    </row>
    <row r="147" spans="1:49" x14ac:dyDescent="0.2">
      <c r="A147" t="s">
        <v>1176</v>
      </c>
      <c r="B147" t="s">
        <v>76</v>
      </c>
      <c r="C147" t="s">
        <v>1177</v>
      </c>
      <c r="D147" t="s">
        <v>1178</v>
      </c>
      <c r="E147" t="s">
        <v>79</v>
      </c>
      <c r="I147" t="s">
        <v>1143</v>
      </c>
      <c r="J147" t="s">
        <v>81</v>
      </c>
      <c r="K147" s="2">
        <v>0.47638888888888892</v>
      </c>
      <c r="L147" t="s">
        <v>1179</v>
      </c>
      <c r="M147" t="s">
        <v>246</v>
      </c>
      <c r="N147" t="s">
        <v>112</v>
      </c>
      <c r="O147" t="s">
        <v>85</v>
      </c>
      <c r="P147" t="s">
        <v>909</v>
      </c>
      <c r="Q147" t="s">
        <v>85</v>
      </c>
      <c r="R147" t="s">
        <v>180</v>
      </c>
      <c r="S147" t="s">
        <v>85</v>
      </c>
      <c r="T147" t="s">
        <v>1180</v>
      </c>
      <c r="U147" t="s">
        <v>89</v>
      </c>
      <c r="V147" t="s">
        <v>1010</v>
      </c>
      <c r="W147" t="s">
        <v>1087</v>
      </c>
      <c r="X147" t="s">
        <v>138</v>
      </c>
      <c r="Y147" t="s">
        <v>138</v>
      </c>
      <c r="Z147" t="s">
        <v>501</v>
      </c>
      <c r="AA147" t="s">
        <v>115</v>
      </c>
      <c r="AB147" t="s">
        <v>1181</v>
      </c>
      <c r="AC147" t="s">
        <v>1182</v>
      </c>
      <c r="AD147" t="s">
        <v>122</v>
      </c>
      <c r="AE147" t="s">
        <v>85</v>
      </c>
      <c r="AF147" t="s">
        <v>94</v>
      </c>
      <c r="AG147" t="s">
        <v>85</v>
      </c>
      <c r="AH147" t="s">
        <v>648</v>
      </c>
      <c r="AI147" t="s">
        <v>648</v>
      </c>
      <c r="AJ147" t="s">
        <v>1183</v>
      </c>
      <c r="AK147" t="s">
        <v>1183</v>
      </c>
      <c r="AL147" t="s">
        <v>293</v>
      </c>
      <c r="AM147" t="s">
        <v>293</v>
      </c>
      <c r="AN147" t="s">
        <v>89</v>
      </c>
      <c r="AO147" t="s">
        <v>89</v>
      </c>
      <c r="AP147" t="s">
        <v>98</v>
      </c>
      <c r="AQ147" t="s">
        <v>98</v>
      </c>
      <c r="AR147" t="s">
        <v>99</v>
      </c>
      <c r="AS147" t="s">
        <v>99</v>
      </c>
      <c r="AT147" s="4">
        <v>0</v>
      </c>
      <c r="AU147" s="4">
        <v>0.01</v>
      </c>
      <c r="AV147" s="4">
        <v>0.03</v>
      </c>
      <c r="AW147" s="4">
        <v>0.13</v>
      </c>
    </row>
    <row r="148" spans="1:49" x14ac:dyDescent="0.2">
      <c r="A148" t="s">
        <v>1184</v>
      </c>
      <c r="B148" t="s">
        <v>76</v>
      </c>
      <c r="C148" t="s">
        <v>1185</v>
      </c>
      <c r="D148" t="s">
        <v>1186</v>
      </c>
      <c r="E148" t="s">
        <v>79</v>
      </c>
      <c r="I148" t="s">
        <v>1143</v>
      </c>
      <c r="J148" t="s">
        <v>81</v>
      </c>
      <c r="K148" s="2">
        <v>0.4826388888888889</v>
      </c>
      <c r="L148" t="s">
        <v>1187</v>
      </c>
      <c r="M148" t="s">
        <v>104</v>
      </c>
      <c r="N148" t="s">
        <v>112</v>
      </c>
      <c r="O148" t="s">
        <v>85</v>
      </c>
      <c r="P148" t="s">
        <v>357</v>
      </c>
      <c r="Q148" t="s">
        <v>85</v>
      </c>
      <c r="R148" t="s">
        <v>87</v>
      </c>
      <c r="S148" t="s">
        <v>85</v>
      </c>
      <c r="T148" t="s">
        <v>1188</v>
      </c>
      <c r="U148" t="s">
        <v>89</v>
      </c>
      <c r="V148" t="s">
        <v>1189</v>
      </c>
      <c r="W148" t="s">
        <v>85</v>
      </c>
      <c r="X148" t="s">
        <v>357</v>
      </c>
      <c r="Y148" t="s">
        <v>85</v>
      </c>
      <c r="Z148" t="s">
        <v>139</v>
      </c>
      <c r="AA148" t="s">
        <v>85</v>
      </c>
      <c r="AB148" t="s">
        <v>1190</v>
      </c>
      <c r="AC148" t="s">
        <v>89</v>
      </c>
      <c r="AD148" t="s">
        <v>93</v>
      </c>
      <c r="AE148" t="s">
        <v>85</v>
      </c>
      <c r="AF148" t="s">
        <v>94</v>
      </c>
      <c r="AG148" t="s">
        <v>85</v>
      </c>
      <c r="AH148" t="s">
        <v>183</v>
      </c>
      <c r="AI148" t="s">
        <v>183</v>
      </c>
      <c r="AJ148" t="s">
        <v>357</v>
      </c>
      <c r="AK148" t="s">
        <v>357</v>
      </c>
      <c r="AL148" t="s">
        <v>139</v>
      </c>
      <c r="AM148" t="s">
        <v>139</v>
      </c>
      <c r="AN148" t="s">
        <v>89</v>
      </c>
      <c r="AO148" t="s">
        <v>89</v>
      </c>
      <c r="AP148" t="s">
        <v>98</v>
      </c>
      <c r="AQ148" t="s">
        <v>98</v>
      </c>
      <c r="AR148" t="s">
        <v>99</v>
      </c>
      <c r="AS148" t="s">
        <v>99</v>
      </c>
      <c r="AT148" s="4">
        <v>0</v>
      </c>
      <c r="AU148" s="4">
        <v>0</v>
      </c>
      <c r="AV148" s="4">
        <v>0.01</v>
      </c>
      <c r="AW148" s="4">
        <v>0.05</v>
      </c>
    </row>
    <row r="149" spans="1:49" x14ac:dyDescent="0.2">
      <c r="A149" t="s">
        <v>1191</v>
      </c>
      <c r="B149" t="s">
        <v>76</v>
      </c>
      <c r="C149" t="s">
        <v>1192</v>
      </c>
      <c r="D149" t="s">
        <v>1193</v>
      </c>
      <c r="E149" t="s">
        <v>109</v>
      </c>
      <c r="I149" t="s">
        <v>1143</v>
      </c>
      <c r="J149" t="s">
        <v>81</v>
      </c>
      <c r="K149" s="2">
        <v>0.48333333333333334</v>
      </c>
      <c r="L149" t="s">
        <v>1194</v>
      </c>
      <c r="M149" t="s">
        <v>1195</v>
      </c>
      <c r="N149" t="s">
        <v>355</v>
      </c>
      <c r="O149" t="s">
        <v>85</v>
      </c>
      <c r="P149" t="s">
        <v>696</v>
      </c>
      <c r="Q149" t="s">
        <v>85</v>
      </c>
      <c r="R149" t="s">
        <v>139</v>
      </c>
      <c r="S149" t="s">
        <v>85</v>
      </c>
      <c r="T149" t="s">
        <v>1196</v>
      </c>
      <c r="U149" t="s">
        <v>89</v>
      </c>
      <c r="V149" t="s">
        <v>326</v>
      </c>
      <c r="W149" t="s">
        <v>85</v>
      </c>
      <c r="X149" t="s">
        <v>696</v>
      </c>
      <c r="Y149" t="s">
        <v>85</v>
      </c>
      <c r="Z149" t="s">
        <v>87</v>
      </c>
      <c r="AA149" t="s">
        <v>85</v>
      </c>
      <c r="AB149" t="s">
        <v>1197</v>
      </c>
      <c r="AC149" t="s">
        <v>89</v>
      </c>
      <c r="AD149" t="s">
        <v>93</v>
      </c>
      <c r="AE149" t="s">
        <v>85</v>
      </c>
      <c r="AF149" t="s">
        <v>124</v>
      </c>
      <c r="AG149" t="s">
        <v>85</v>
      </c>
      <c r="AH149" t="s">
        <v>1198</v>
      </c>
      <c r="AI149" t="s">
        <v>1198</v>
      </c>
      <c r="AJ149" t="s">
        <v>696</v>
      </c>
      <c r="AK149" t="s">
        <v>696</v>
      </c>
      <c r="AL149" t="s">
        <v>139</v>
      </c>
      <c r="AM149" t="s">
        <v>139</v>
      </c>
      <c r="AN149" t="s">
        <v>89</v>
      </c>
      <c r="AO149" t="s">
        <v>89</v>
      </c>
      <c r="AP149" t="s">
        <v>98</v>
      </c>
      <c r="AQ149" t="s">
        <v>98</v>
      </c>
      <c r="AR149" t="s">
        <v>99</v>
      </c>
      <c r="AS149" t="s">
        <v>99</v>
      </c>
      <c r="AT149" s="4">
        <v>0.02</v>
      </c>
      <c r="AU149" s="4">
        <v>0.03</v>
      </c>
      <c r="AV149" s="4">
        <v>0.05</v>
      </c>
      <c r="AW149" s="4">
        <v>0.17</v>
      </c>
    </row>
    <row r="150" spans="1:49" x14ac:dyDescent="0.2">
      <c r="A150" t="s">
        <v>1199</v>
      </c>
      <c r="B150" t="s">
        <v>76</v>
      </c>
      <c r="C150" t="s">
        <v>1200</v>
      </c>
      <c r="D150" t="s">
        <v>534</v>
      </c>
      <c r="E150" t="s">
        <v>79</v>
      </c>
      <c r="I150" t="s">
        <v>1143</v>
      </c>
      <c r="J150" t="s">
        <v>81</v>
      </c>
      <c r="K150" s="2">
        <v>0.48333333333333334</v>
      </c>
      <c r="L150" t="s">
        <v>1201</v>
      </c>
      <c r="M150" t="s">
        <v>104</v>
      </c>
      <c r="N150" t="s">
        <v>247</v>
      </c>
      <c r="O150" t="s">
        <v>85</v>
      </c>
      <c r="P150" t="s">
        <v>86</v>
      </c>
      <c r="Q150" t="s">
        <v>85</v>
      </c>
      <c r="R150" t="s">
        <v>87</v>
      </c>
      <c r="S150" t="s">
        <v>85</v>
      </c>
      <c r="T150" t="s">
        <v>89</v>
      </c>
      <c r="U150" t="s">
        <v>89</v>
      </c>
      <c r="V150" t="s">
        <v>328</v>
      </c>
      <c r="W150" t="s">
        <v>85</v>
      </c>
      <c r="X150" t="s">
        <v>86</v>
      </c>
      <c r="Y150" t="s">
        <v>85</v>
      </c>
      <c r="Z150" t="s">
        <v>669</v>
      </c>
      <c r="AA150" t="s">
        <v>85</v>
      </c>
      <c r="AB150" t="s">
        <v>89</v>
      </c>
      <c r="AC150" t="s">
        <v>89</v>
      </c>
      <c r="AD150" t="s">
        <v>93</v>
      </c>
      <c r="AE150" t="s">
        <v>85</v>
      </c>
      <c r="AF150" t="s">
        <v>94</v>
      </c>
      <c r="AG150" t="s">
        <v>85</v>
      </c>
      <c r="AH150" t="s">
        <v>789</v>
      </c>
      <c r="AI150" t="s">
        <v>789</v>
      </c>
      <c r="AJ150" t="s">
        <v>337</v>
      </c>
      <c r="AK150" t="s">
        <v>337</v>
      </c>
      <c r="AL150" t="s">
        <v>87</v>
      </c>
      <c r="AM150" t="s">
        <v>87</v>
      </c>
      <c r="AN150" t="s">
        <v>89</v>
      </c>
      <c r="AO150" t="s">
        <v>89</v>
      </c>
      <c r="AP150" t="s">
        <v>98</v>
      </c>
      <c r="AQ150" t="s">
        <v>98</v>
      </c>
      <c r="AR150" t="s">
        <v>99</v>
      </c>
      <c r="AS150" t="s">
        <v>99</v>
      </c>
      <c r="AT150" s="4">
        <v>0</v>
      </c>
      <c r="AU150" s="4">
        <v>0</v>
      </c>
      <c r="AV150" s="4">
        <v>0.01</v>
      </c>
      <c r="AW150" s="4">
        <v>0.06</v>
      </c>
    </row>
    <row r="151" spans="1:49" x14ac:dyDescent="0.2">
      <c r="A151" t="s">
        <v>1202</v>
      </c>
      <c r="B151" t="s">
        <v>76</v>
      </c>
      <c r="C151" t="s">
        <v>1203</v>
      </c>
      <c r="D151" t="s">
        <v>418</v>
      </c>
      <c r="E151" t="s">
        <v>109</v>
      </c>
      <c r="I151" t="s">
        <v>1143</v>
      </c>
      <c r="J151" t="s">
        <v>81</v>
      </c>
      <c r="K151" s="2">
        <v>0.48402777777777778</v>
      </c>
      <c r="L151" t="s">
        <v>1204</v>
      </c>
      <c r="M151" t="s">
        <v>352</v>
      </c>
      <c r="N151" t="s">
        <v>901</v>
      </c>
      <c r="O151" t="s">
        <v>85</v>
      </c>
      <c r="P151" t="s">
        <v>120</v>
      </c>
      <c r="Q151" t="s">
        <v>85</v>
      </c>
      <c r="R151" t="s">
        <v>139</v>
      </c>
      <c r="S151" t="s">
        <v>85</v>
      </c>
      <c r="T151" t="s">
        <v>1205</v>
      </c>
      <c r="U151" t="s">
        <v>89</v>
      </c>
      <c r="V151" t="s">
        <v>768</v>
      </c>
      <c r="W151" t="s">
        <v>85</v>
      </c>
      <c r="X151" t="s">
        <v>127</v>
      </c>
      <c r="Y151" t="s">
        <v>85</v>
      </c>
      <c r="Z151" t="s">
        <v>87</v>
      </c>
      <c r="AA151" t="s">
        <v>85</v>
      </c>
      <c r="AB151" t="s">
        <v>1206</v>
      </c>
      <c r="AC151" t="s">
        <v>89</v>
      </c>
      <c r="AD151" t="s">
        <v>93</v>
      </c>
      <c r="AE151" t="s">
        <v>85</v>
      </c>
      <c r="AF151" t="s">
        <v>94</v>
      </c>
      <c r="AG151" t="s">
        <v>85</v>
      </c>
      <c r="AH151" t="s">
        <v>1207</v>
      </c>
      <c r="AI151" t="s">
        <v>1207</v>
      </c>
      <c r="AJ151" t="s">
        <v>120</v>
      </c>
      <c r="AK151" t="s">
        <v>120</v>
      </c>
      <c r="AL151" t="s">
        <v>139</v>
      </c>
      <c r="AM151" t="s">
        <v>139</v>
      </c>
      <c r="AN151" t="s">
        <v>89</v>
      </c>
      <c r="AO151" t="s">
        <v>89</v>
      </c>
      <c r="AP151" t="s">
        <v>98</v>
      </c>
      <c r="AQ151" t="s">
        <v>98</v>
      </c>
      <c r="AR151" t="s">
        <v>99</v>
      </c>
      <c r="AS151" t="s">
        <v>99</v>
      </c>
      <c r="AT151" s="4">
        <v>0.01</v>
      </c>
      <c r="AU151" s="4">
        <v>0.01</v>
      </c>
      <c r="AV151" s="4">
        <v>0.03</v>
      </c>
      <c r="AW151" s="4">
        <v>0.1</v>
      </c>
    </row>
    <row r="152" spans="1:49" x14ac:dyDescent="0.2">
      <c r="A152" t="s">
        <v>1208</v>
      </c>
      <c r="B152" t="s">
        <v>76</v>
      </c>
      <c r="C152" t="s">
        <v>1209</v>
      </c>
      <c r="D152" t="s">
        <v>1210</v>
      </c>
      <c r="E152" t="s">
        <v>109</v>
      </c>
      <c r="I152" t="s">
        <v>1143</v>
      </c>
      <c r="J152" t="s">
        <v>81</v>
      </c>
      <c r="K152" s="2">
        <v>0.4861111111111111</v>
      </c>
      <c r="L152" t="s">
        <v>1211</v>
      </c>
      <c r="M152" t="s">
        <v>352</v>
      </c>
      <c r="N152" t="s">
        <v>901</v>
      </c>
      <c r="O152" t="s">
        <v>85</v>
      </c>
      <c r="P152" t="s">
        <v>581</v>
      </c>
      <c r="Q152" t="s">
        <v>85</v>
      </c>
      <c r="R152" t="s">
        <v>139</v>
      </c>
      <c r="S152" t="s">
        <v>85</v>
      </c>
      <c r="T152" t="s">
        <v>1212</v>
      </c>
      <c r="U152" t="s">
        <v>89</v>
      </c>
      <c r="V152" t="s">
        <v>768</v>
      </c>
      <c r="W152" t="s">
        <v>113</v>
      </c>
      <c r="X152" t="s">
        <v>946</v>
      </c>
      <c r="Y152" t="s">
        <v>394</v>
      </c>
      <c r="Z152" t="s">
        <v>139</v>
      </c>
      <c r="AA152" t="s">
        <v>174</v>
      </c>
      <c r="AB152" t="s">
        <v>1213</v>
      </c>
      <c r="AC152" t="s">
        <v>1214</v>
      </c>
      <c r="AD152" t="s">
        <v>93</v>
      </c>
      <c r="AE152" t="s">
        <v>253</v>
      </c>
      <c r="AF152" t="s">
        <v>94</v>
      </c>
      <c r="AG152" t="s">
        <v>94</v>
      </c>
      <c r="AH152" t="s">
        <v>84</v>
      </c>
      <c r="AI152" t="s">
        <v>84</v>
      </c>
      <c r="AJ152" t="s">
        <v>394</v>
      </c>
      <c r="AK152" t="s">
        <v>394</v>
      </c>
      <c r="AL152" t="s">
        <v>116</v>
      </c>
      <c r="AM152" t="s">
        <v>116</v>
      </c>
      <c r="AN152" t="s">
        <v>89</v>
      </c>
      <c r="AO152" t="s">
        <v>89</v>
      </c>
      <c r="AP152" t="s">
        <v>98</v>
      </c>
      <c r="AQ152" t="s">
        <v>98</v>
      </c>
      <c r="AR152" t="s">
        <v>99</v>
      </c>
      <c r="AS152" t="s">
        <v>99</v>
      </c>
      <c r="AT152" s="4">
        <v>0.15</v>
      </c>
      <c r="AU152" s="4">
        <v>0.18</v>
      </c>
      <c r="AV152" s="4">
        <v>0.25</v>
      </c>
      <c r="AW152" s="4">
        <v>0.54</v>
      </c>
    </row>
    <row r="153" spans="1:49" x14ac:dyDescent="0.2">
      <c r="A153" t="s">
        <v>1215</v>
      </c>
      <c r="B153" t="s">
        <v>76</v>
      </c>
      <c r="C153" t="s">
        <v>1216</v>
      </c>
      <c r="D153" t="s">
        <v>102</v>
      </c>
      <c r="E153" t="s">
        <v>79</v>
      </c>
      <c r="I153" t="s">
        <v>1143</v>
      </c>
      <c r="J153" t="s">
        <v>81</v>
      </c>
      <c r="K153" s="2">
        <v>0.49722222222222223</v>
      </c>
      <c r="L153" t="s">
        <v>1217</v>
      </c>
      <c r="M153" t="s">
        <v>246</v>
      </c>
      <c r="N153" t="s">
        <v>980</v>
      </c>
      <c r="O153" t="s">
        <v>85</v>
      </c>
      <c r="P153" t="s">
        <v>422</v>
      </c>
      <c r="Q153" t="s">
        <v>85</v>
      </c>
      <c r="R153" t="s">
        <v>174</v>
      </c>
      <c r="S153" t="s">
        <v>85</v>
      </c>
      <c r="T153" t="s">
        <v>1218</v>
      </c>
      <c r="U153" t="s">
        <v>89</v>
      </c>
      <c r="V153" t="s">
        <v>828</v>
      </c>
      <c r="W153" t="s">
        <v>85</v>
      </c>
      <c r="X153" t="s">
        <v>457</v>
      </c>
      <c r="Y153" t="s">
        <v>85</v>
      </c>
      <c r="Z153" t="s">
        <v>252</v>
      </c>
      <c r="AA153" t="s">
        <v>85</v>
      </c>
      <c r="AB153" t="s">
        <v>1219</v>
      </c>
      <c r="AC153" t="s">
        <v>89</v>
      </c>
      <c r="AD153" t="s">
        <v>93</v>
      </c>
      <c r="AE153" t="s">
        <v>85</v>
      </c>
      <c r="AF153" t="s">
        <v>94</v>
      </c>
      <c r="AG153" t="s">
        <v>85</v>
      </c>
      <c r="AH153" t="s">
        <v>161</v>
      </c>
      <c r="AI153" t="s">
        <v>161</v>
      </c>
      <c r="AJ153" t="s">
        <v>471</v>
      </c>
      <c r="AK153" t="s">
        <v>471</v>
      </c>
      <c r="AL153" t="s">
        <v>97</v>
      </c>
      <c r="AM153" t="s">
        <v>97</v>
      </c>
      <c r="AN153" t="s">
        <v>89</v>
      </c>
      <c r="AO153" t="s">
        <v>89</v>
      </c>
      <c r="AP153" t="s">
        <v>98</v>
      </c>
      <c r="AQ153" t="s">
        <v>98</v>
      </c>
      <c r="AR153" t="s">
        <v>99</v>
      </c>
      <c r="AS153" t="s">
        <v>99</v>
      </c>
      <c r="AT153" s="4">
        <v>0.03</v>
      </c>
      <c r="AU153" s="4">
        <v>0.06</v>
      </c>
      <c r="AV153" s="4">
        <v>0.1</v>
      </c>
      <c r="AW153" s="4">
        <v>0.34</v>
      </c>
    </row>
    <row r="154" spans="1:49" x14ac:dyDescent="0.2">
      <c r="A154" t="s">
        <v>1220</v>
      </c>
      <c r="B154" t="s">
        <v>76</v>
      </c>
      <c r="C154" t="s">
        <v>1221</v>
      </c>
      <c r="D154" t="s">
        <v>631</v>
      </c>
      <c r="E154" t="s">
        <v>79</v>
      </c>
      <c r="I154" t="s">
        <v>1143</v>
      </c>
      <c r="J154" t="s">
        <v>632</v>
      </c>
      <c r="K154" s="2">
        <v>0.50138888888888888</v>
      </c>
      <c r="L154" t="s">
        <v>1222</v>
      </c>
      <c r="M154" t="s">
        <v>104</v>
      </c>
      <c r="N154" t="s">
        <v>355</v>
      </c>
      <c r="O154" t="s">
        <v>85</v>
      </c>
      <c r="P154" t="s">
        <v>471</v>
      </c>
      <c r="Q154" t="s">
        <v>85</v>
      </c>
      <c r="R154" t="s">
        <v>87</v>
      </c>
      <c r="S154" t="s">
        <v>85</v>
      </c>
      <c r="T154" t="s">
        <v>1223</v>
      </c>
      <c r="U154" t="s">
        <v>89</v>
      </c>
      <c r="V154" t="s">
        <v>295</v>
      </c>
      <c r="W154" t="s">
        <v>170</v>
      </c>
      <c r="X154" t="s">
        <v>235</v>
      </c>
      <c r="Y154" t="s">
        <v>235</v>
      </c>
      <c r="Z154" t="s">
        <v>139</v>
      </c>
      <c r="AA154" t="s">
        <v>311</v>
      </c>
      <c r="AB154" t="s">
        <v>89</v>
      </c>
      <c r="AC154" t="s">
        <v>89</v>
      </c>
      <c r="AD154" t="s">
        <v>93</v>
      </c>
      <c r="AE154" t="s">
        <v>253</v>
      </c>
      <c r="AF154" t="s">
        <v>94</v>
      </c>
      <c r="AG154" t="s">
        <v>124</v>
      </c>
      <c r="AH154" t="s">
        <v>209</v>
      </c>
      <c r="AI154" t="s">
        <v>209</v>
      </c>
      <c r="AJ154" t="s">
        <v>337</v>
      </c>
      <c r="AK154" t="s">
        <v>337</v>
      </c>
      <c r="AL154" t="s">
        <v>139</v>
      </c>
      <c r="AM154" t="s">
        <v>139</v>
      </c>
      <c r="AN154" t="s">
        <v>89</v>
      </c>
      <c r="AO154" t="s">
        <v>89</v>
      </c>
      <c r="AP154" t="s">
        <v>98</v>
      </c>
      <c r="AQ154" t="s">
        <v>98</v>
      </c>
      <c r="AR154" t="s">
        <v>99</v>
      </c>
      <c r="AS154" t="s">
        <v>99</v>
      </c>
      <c r="AT154" s="4">
        <v>0.06</v>
      </c>
      <c r="AU154" s="4">
        <v>0.1</v>
      </c>
      <c r="AV154" s="4">
        <v>0.15</v>
      </c>
      <c r="AW154" s="4">
        <v>0.44</v>
      </c>
    </row>
    <row r="155" spans="1:49" x14ac:dyDescent="0.2">
      <c r="A155" t="s">
        <v>822</v>
      </c>
      <c r="B155" t="s">
        <v>76</v>
      </c>
      <c r="C155" t="s">
        <v>956</v>
      </c>
      <c r="D155" t="s">
        <v>271</v>
      </c>
      <c r="E155" t="s">
        <v>109</v>
      </c>
      <c r="I155" t="s">
        <v>1143</v>
      </c>
      <c r="J155" t="s">
        <v>81</v>
      </c>
      <c r="K155" s="2">
        <v>0.5083333333333333</v>
      </c>
      <c r="L155" t="s">
        <v>1224</v>
      </c>
      <c r="M155" t="s">
        <v>104</v>
      </c>
      <c r="N155" t="s">
        <v>911</v>
      </c>
      <c r="O155" t="s">
        <v>85</v>
      </c>
      <c r="P155" t="s">
        <v>777</v>
      </c>
      <c r="Q155" t="s">
        <v>85</v>
      </c>
      <c r="R155" t="s">
        <v>87</v>
      </c>
      <c r="S155" t="s">
        <v>85</v>
      </c>
      <c r="T155" t="s">
        <v>89</v>
      </c>
      <c r="U155" t="s">
        <v>89</v>
      </c>
      <c r="V155" t="s">
        <v>430</v>
      </c>
      <c r="W155" t="s">
        <v>85</v>
      </c>
      <c r="X155" t="s">
        <v>777</v>
      </c>
      <c r="Y155" t="s">
        <v>85</v>
      </c>
      <c r="Z155" t="s">
        <v>87</v>
      </c>
      <c r="AA155" t="s">
        <v>85</v>
      </c>
      <c r="AB155" t="s">
        <v>89</v>
      </c>
      <c r="AC155" t="s">
        <v>89</v>
      </c>
      <c r="AD155" t="s">
        <v>93</v>
      </c>
      <c r="AE155" t="s">
        <v>85</v>
      </c>
      <c r="AF155" t="s">
        <v>94</v>
      </c>
      <c r="AG155" t="s">
        <v>85</v>
      </c>
      <c r="AH155" t="s">
        <v>227</v>
      </c>
      <c r="AI155" t="s">
        <v>227</v>
      </c>
      <c r="AJ155" t="s">
        <v>196</v>
      </c>
      <c r="AK155" t="s">
        <v>196</v>
      </c>
      <c r="AL155" t="s">
        <v>139</v>
      </c>
      <c r="AM155" t="s">
        <v>139</v>
      </c>
      <c r="AN155" t="s">
        <v>89</v>
      </c>
      <c r="AO155" t="s">
        <v>89</v>
      </c>
      <c r="AP155" t="s">
        <v>98</v>
      </c>
      <c r="AQ155" t="s">
        <v>98</v>
      </c>
      <c r="AR155" t="s">
        <v>99</v>
      </c>
      <c r="AS155" t="s">
        <v>99</v>
      </c>
      <c r="AT155" s="4">
        <v>0</v>
      </c>
      <c r="AU155" s="4">
        <v>0.01</v>
      </c>
      <c r="AV155" s="4">
        <v>0.02</v>
      </c>
      <c r="AW155" s="4">
        <v>0.11</v>
      </c>
    </row>
    <row r="156" spans="1:49" x14ac:dyDescent="0.2">
      <c r="A156" t="s">
        <v>1225</v>
      </c>
      <c r="B156" t="s">
        <v>76</v>
      </c>
      <c r="C156" t="s">
        <v>1226</v>
      </c>
      <c r="D156" t="s">
        <v>1227</v>
      </c>
      <c r="E156" t="s">
        <v>109</v>
      </c>
      <c r="I156" t="s">
        <v>1143</v>
      </c>
      <c r="J156" t="s">
        <v>81</v>
      </c>
      <c r="K156" s="2">
        <v>0.51388888888888895</v>
      </c>
      <c r="L156" t="s">
        <v>1228</v>
      </c>
      <c r="M156" t="s">
        <v>83</v>
      </c>
      <c r="N156" t="s">
        <v>980</v>
      </c>
      <c r="O156" t="s">
        <v>85</v>
      </c>
      <c r="P156" t="s">
        <v>457</v>
      </c>
      <c r="Q156" t="s">
        <v>85</v>
      </c>
      <c r="R156" t="s">
        <v>139</v>
      </c>
      <c r="S156" t="s">
        <v>85</v>
      </c>
      <c r="T156">
        <f>-(0.56 %)</f>
        <v>-5.6000000000000008E-3</v>
      </c>
      <c r="U156" t="s">
        <v>89</v>
      </c>
      <c r="V156" t="s">
        <v>1229</v>
      </c>
      <c r="W156" t="s">
        <v>85</v>
      </c>
      <c r="X156" t="s">
        <v>255</v>
      </c>
      <c r="Y156" t="s">
        <v>85</v>
      </c>
      <c r="Z156" t="s">
        <v>87</v>
      </c>
      <c r="AA156" t="s">
        <v>85</v>
      </c>
      <c r="AB156">
        <f>-(2.2 %)</f>
        <v>-2.2000000000000002E-2</v>
      </c>
      <c r="AC156" t="s">
        <v>89</v>
      </c>
      <c r="AD156" t="s">
        <v>93</v>
      </c>
      <c r="AE156" t="s">
        <v>85</v>
      </c>
      <c r="AF156" t="s">
        <v>124</v>
      </c>
      <c r="AG156" t="s">
        <v>85</v>
      </c>
      <c r="AH156" t="s">
        <v>464</v>
      </c>
      <c r="AI156" t="s">
        <v>464</v>
      </c>
      <c r="AJ156" t="s">
        <v>457</v>
      </c>
      <c r="AK156" t="s">
        <v>457</v>
      </c>
      <c r="AL156" t="s">
        <v>87</v>
      </c>
      <c r="AM156" t="s">
        <v>87</v>
      </c>
      <c r="AN156" t="s">
        <v>89</v>
      </c>
      <c r="AO156" t="s">
        <v>89</v>
      </c>
      <c r="AP156" t="s">
        <v>98</v>
      </c>
      <c r="AQ156" t="s">
        <v>98</v>
      </c>
      <c r="AR156" t="s">
        <v>99</v>
      </c>
      <c r="AS156" t="s">
        <v>99</v>
      </c>
      <c r="AT156" s="4">
        <v>0</v>
      </c>
      <c r="AU156" s="4">
        <v>0</v>
      </c>
      <c r="AV156" s="4">
        <v>0.01</v>
      </c>
      <c r="AW156" s="4">
        <v>0.27</v>
      </c>
    </row>
    <row r="157" spans="1:49" x14ac:dyDescent="0.2">
      <c r="A157" t="s">
        <v>1230</v>
      </c>
      <c r="B157" t="s">
        <v>76</v>
      </c>
      <c r="C157" t="s">
        <v>1231</v>
      </c>
      <c r="D157" t="s">
        <v>1232</v>
      </c>
      <c r="E157" t="s">
        <v>109</v>
      </c>
      <c r="I157" t="s">
        <v>1143</v>
      </c>
      <c r="J157" t="s">
        <v>81</v>
      </c>
      <c r="K157" s="2">
        <v>0.51458333333333328</v>
      </c>
      <c r="L157" t="s">
        <v>1233</v>
      </c>
      <c r="M157" t="s">
        <v>281</v>
      </c>
      <c r="N157" t="s">
        <v>1066</v>
      </c>
      <c r="O157" t="s">
        <v>85</v>
      </c>
      <c r="P157" t="s">
        <v>687</v>
      </c>
      <c r="Q157" t="s">
        <v>85</v>
      </c>
      <c r="R157" t="s">
        <v>829</v>
      </c>
      <c r="S157" t="s">
        <v>85</v>
      </c>
      <c r="T157" t="s">
        <v>1234</v>
      </c>
      <c r="U157" t="s">
        <v>89</v>
      </c>
      <c r="V157" t="s">
        <v>648</v>
      </c>
      <c r="W157" t="s">
        <v>85</v>
      </c>
      <c r="X157" t="s">
        <v>709</v>
      </c>
      <c r="Y157" t="s">
        <v>85</v>
      </c>
      <c r="Z157" t="s">
        <v>509</v>
      </c>
      <c r="AA157" t="s">
        <v>85</v>
      </c>
      <c r="AB157" t="s">
        <v>1235</v>
      </c>
      <c r="AC157" t="s">
        <v>89</v>
      </c>
      <c r="AD157" t="s">
        <v>93</v>
      </c>
      <c r="AE157" t="s">
        <v>85</v>
      </c>
      <c r="AF157" t="s">
        <v>367</v>
      </c>
      <c r="AG157" t="s">
        <v>85</v>
      </c>
      <c r="AH157" t="s">
        <v>1236</v>
      </c>
      <c r="AI157" t="s">
        <v>1236</v>
      </c>
      <c r="AJ157" t="s">
        <v>617</v>
      </c>
      <c r="AK157" t="s">
        <v>617</v>
      </c>
      <c r="AL157" t="s">
        <v>641</v>
      </c>
      <c r="AM157" t="s">
        <v>641</v>
      </c>
      <c r="AN157" t="s">
        <v>89</v>
      </c>
      <c r="AO157" t="s">
        <v>89</v>
      </c>
      <c r="AP157" t="s">
        <v>98</v>
      </c>
      <c r="AQ157" t="s">
        <v>98</v>
      </c>
      <c r="AR157" t="s">
        <v>99</v>
      </c>
      <c r="AS157" t="s">
        <v>99</v>
      </c>
      <c r="AT157" s="4">
        <v>0</v>
      </c>
      <c r="AU157" s="4">
        <v>0.01</v>
      </c>
      <c r="AV157" s="4">
        <v>0.03</v>
      </c>
      <c r="AW157" s="4">
        <v>7.0000000000000007E-2</v>
      </c>
    </row>
    <row r="158" spans="1:49" x14ac:dyDescent="0.2">
      <c r="A158" t="s">
        <v>1164</v>
      </c>
      <c r="B158" t="s">
        <v>76</v>
      </c>
      <c r="C158" t="s">
        <v>1237</v>
      </c>
      <c r="D158" t="s">
        <v>1238</v>
      </c>
      <c r="E158" t="s">
        <v>766</v>
      </c>
      <c r="I158" t="s">
        <v>1143</v>
      </c>
      <c r="J158" t="s">
        <v>81</v>
      </c>
      <c r="K158" s="2">
        <v>0.52222222222222225</v>
      </c>
      <c r="L158" t="s">
        <v>1239</v>
      </c>
      <c r="M158" t="s">
        <v>352</v>
      </c>
      <c r="N158" t="s">
        <v>85</v>
      </c>
      <c r="O158" t="s">
        <v>85</v>
      </c>
      <c r="P158" t="s">
        <v>85</v>
      </c>
      <c r="Q158" t="s">
        <v>85</v>
      </c>
      <c r="R158" t="s">
        <v>85</v>
      </c>
      <c r="S158" t="s">
        <v>85</v>
      </c>
      <c r="T158" t="s">
        <v>89</v>
      </c>
      <c r="U158" t="s">
        <v>89</v>
      </c>
      <c r="V158" t="s">
        <v>85</v>
      </c>
      <c r="W158" t="s">
        <v>85</v>
      </c>
      <c r="X158" t="s">
        <v>85</v>
      </c>
      <c r="Y158" t="s">
        <v>85</v>
      </c>
      <c r="Z158" t="s">
        <v>85</v>
      </c>
      <c r="AA158" t="s">
        <v>85</v>
      </c>
      <c r="AB158" t="s">
        <v>89</v>
      </c>
      <c r="AC158" t="s">
        <v>89</v>
      </c>
      <c r="AD158" t="s">
        <v>85</v>
      </c>
      <c r="AE158" t="s">
        <v>85</v>
      </c>
      <c r="AF158" t="s">
        <v>85</v>
      </c>
      <c r="AG158" t="s">
        <v>85</v>
      </c>
      <c r="AH158" t="s">
        <v>85</v>
      </c>
      <c r="AI158" t="s">
        <v>85</v>
      </c>
      <c r="AJ158" t="s">
        <v>85</v>
      </c>
      <c r="AK158" t="s">
        <v>85</v>
      </c>
      <c r="AL158" t="s">
        <v>85</v>
      </c>
      <c r="AM158" t="s">
        <v>85</v>
      </c>
      <c r="AN158" t="s">
        <v>89</v>
      </c>
      <c r="AO158" t="s">
        <v>89</v>
      </c>
      <c r="AP158" t="s">
        <v>85</v>
      </c>
      <c r="AQ158" t="s">
        <v>85</v>
      </c>
      <c r="AR158" t="s">
        <v>85</v>
      </c>
      <c r="AS158" t="s">
        <v>85</v>
      </c>
      <c r="AT158" s="4">
        <v>0</v>
      </c>
      <c r="AU158" s="4">
        <v>0</v>
      </c>
      <c r="AV158" s="4">
        <v>0.01</v>
      </c>
      <c r="AW158" s="4">
        <v>0.18</v>
      </c>
    </row>
    <row r="159" spans="1:49" x14ac:dyDescent="0.2">
      <c r="A159" t="s">
        <v>1240</v>
      </c>
      <c r="B159" t="s">
        <v>76</v>
      </c>
      <c r="C159" t="s">
        <v>1241</v>
      </c>
      <c r="D159" t="s">
        <v>152</v>
      </c>
      <c r="E159" t="s">
        <v>109</v>
      </c>
      <c r="I159" t="s">
        <v>1143</v>
      </c>
      <c r="J159" t="s">
        <v>81</v>
      </c>
      <c r="K159" s="2">
        <v>0.52986111111111112</v>
      </c>
      <c r="L159" t="s">
        <v>1242</v>
      </c>
      <c r="M159" t="s">
        <v>364</v>
      </c>
      <c r="N159" t="s">
        <v>1045</v>
      </c>
      <c r="O159" t="s">
        <v>85</v>
      </c>
      <c r="P159" t="s">
        <v>594</v>
      </c>
      <c r="Q159" t="s">
        <v>85</v>
      </c>
      <c r="R159" t="s">
        <v>139</v>
      </c>
      <c r="S159" t="s">
        <v>85</v>
      </c>
      <c r="T159">
        <f>-(0.35 %)</f>
        <v>-3.4999999999999996E-3</v>
      </c>
      <c r="U159" t="s">
        <v>89</v>
      </c>
      <c r="V159" t="s">
        <v>1243</v>
      </c>
      <c r="W159" t="s">
        <v>85</v>
      </c>
      <c r="X159" t="s">
        <v>185</v>
      </c>
      <c r="Y159" t="s">
        <v>85</v>
      </c>
      <c r="Z159" t="s">
        <v>139</v>
      </c>
      <c r="AA159" t="s">
        <v>85</v>
      </c>
      <c r="AB159">
        <f>-(0.2 %)</f>
        <v>-2E-3</v>
      </c>
      <c r="AC159" t="s">
        <v>89</v>
      </c>
      <c r="AD159" t="s">
        <v>122</v>
      </c>
      <c r="AE159" t="s">
        <v>85</v>
      </c>
      <c r="AF159" t="s">
        <v>94</v>
      </c>
      <c r="AG159" t="s">
        <v>85</v>
      </c>
      <c r="AH159" t="s">
        <v>404</v>
      </c>
      <c r="AI159" t="s">
        <v>404</v>
      </c>
      <c r="AJ159" t="s">
        <v>255</v>
      </c>
      <c r="AK159" t="s">
        <v>255</v>
      </c>
      <c r="AL159" t="s">
        <v>87</v>
      </c>
      <c r="AM159" t="s">
        <v>87</v>
      </c>
      <c r="AN159" t="s">
        <v>89</v>
      </c>
      <c r="AO159" t="s">
        <v>89</v>
      </c>
      <c r="AP159" t="s">
        <v>98</v>
      </c>
      <c r="AQ159" t="s">
        <v>98</v>
      </c>
      <c r="AR159" t="s">
        <v>99</v>
      </c>
      <c r="AS159" t="s">
        <v>99</v>
      </c>
      <c r="AT159" s="4">
        <v>0</v>
      </c>
      <c r="AU159" s="4">
        <v>0</v>
      </c>
      <c r="AV159" s="4">
        <v>0.01</v>
      </c>
      <c r="AW159" s="4">
        <v>0.09</v>
      </c>
    </row>
    <row r="160" spans="1:49" x14ac:dyDescent="0.2">
      <c r="A160" t="s">
        <v>1244</v>
      </c>
      <c r="B160" t="s">
        <v>76</v>
      </c>
      <c r="C160" t="s">
        <v>1245</v>
      </c>
      <c r="D160" t="s">
        <v>1246</v>
      </c>
      <c r="E160" t="s">
        <v>109</v>
      </c>
      <c r="I160" t="s">
        <v>1143</v>
      </c>
      <c r="J160" t="s">
        <v>81</v>
      </c>
      <c r="K160" s="2">
        <v>0.53263888888888888</v>
      </c>
      <c r="L160" t="s">
        <v>1247</v>
      </c>
      <c r="M160" t="s">
        <v>246</v>
      </c>
      <c r="N160" t="s">
        <v>1045</v>
      </c>
      <c r="O160" t="s">
        <v>85</v>
      </c>
      <c r="P160" t="s">
        <v>769</v>
      </c>
      <c r="Q160" t="s">
        <v>85</v>
      </c>
      <c r="R160" t="s">
        <v>139</v>
      </c>
      <c r="S160" t="s">
        <v>85</v>
      </c>
      <c r="T160" t="s">
        <v>1248</v>
      </c>
      <c r="U160" t="s">
        <v>89</v>
      </c>
      <c r="V160" t="s">
        <v>119</v>
      </c>
      <c r="W160" t="s">
        <v>85</v>
      </c>
      <c r="X160" t="s">
        <v>769</v>
      </c>
      <c r="Y160" t="s">
        <v>85</v>
      </c>
      <c r="Z160" t="s">
        <v>139</v>
      </c>
      <c r="AA160" t="s">
        <v>85</v>
      </c>
      <c r="AB160" t="s">
        <v>525</v>
      </c>
      <c r="AC160" t="s">
        <v>89</v>
      </c>
      <c r="AD160" t="s">
        <v>93</v>
      </c>
      <c r="AE160" t="s">
        <v>85</v>
      </c>
      <c r="AF160" t="s">
        <v>94</v>
      </c>
      <c r="AG160" t="s">
        <v>85</v>
      </c>
      <c r="AH160" t="s">
        <v>430</v>
      </c>
      <c r="AI160" t="s">
        <v>430</v>
      </c>
      <c r="AJ160" t="s">
        <v>144</v>
      </c>
      <c r="AK160" t="s">
        <v>144</v>
      </c>
      <c r="AL160" t="s">
        <v>139</v>
      </c>
      <c r="AM160" t="s">
        <v>139</v>
      </c>
      <c r="AN160" t="s">
        <v>89</v>
      </c>
      <c r="AO160" t="s">
        <v>89</v>
      </c>
      <c r="AP160" t="s">
        <v>98</v>
      </c>
      <c r="AQ160" t="s">
        <v>98</v>
      </c>
      <c r="AR160" t="s">
        <v>99</v>
      </c>
      <c r="AS160" t="s">
        <v>99</v>
      </c>
      <c r="AT160" s="4">
        <v>0</v>
      </c>
      <c r="AU160" s="4">
        <v>0</v>
      </c>
      <c r="AV160" s="4">
        <v>0.02</v>
      </c>
      <c r="AW160" s="4">
        <v>0.19</v>
      </c>
    </row>
    <row r="161" spans="1:49" x14ac:dyDescent="0.2">
      <c r="A161" t="s">
        <v>676</v>
      </c>
      <c r="B161" t="s">
        <v>76</v>
      </c>
      <c r="C161" t="s">
        <v>1034</v>
      </c>
      <c r="D161" t="s">
        <v>271</v>
      </c>
      <c r="E161" t="s">
        <v>109</v>
      </c>
      <c r="I161" t="s">
        <v>1143</v>
      </c>
      <c r="J161" t="s">
        <v>81</v>
      </c>
      <c r="K161" s="2">
        <v>0.53333333333333333</v>
      </c>
      <c r="L161" t="s">
        <v>1249</v>
      </c>
      <c r="M161" t="s">
        <v>680</v>
      </c>
      <c r="N161" t="s">
        <v>1250</v>
      </c>
      <c r="O161" t="s">
        <v>85</v>
      </c>
      <c r="P161" t="s">
        <v>1251</v>
      </c>
      <c r="Q161" t="s">
        <v>85</v>
      </c>
      <c r="R161" t="s">
        <v>1252</v>
      </c>
      <c r="S161" t="s">
        <v>85</v>
      </c>
      <c r="T161" t="s">
        <v>1253</v>
      </c>
      <c r="U161" t="s">
        <v>89</v>
      </c>
      <c r="V161" t="s">
        <v>1254</v>
      </c>
      <c r="W161" t="s">
        <v>85</v>
      </c>
      <c r="X161" t="s">
        <v>1255</v>
      </c>
      <c r="Y161" t="s">
        <v>85</v>
      </c>
      <c r="Z161" t="s">
        <v>1256</v>
      </c>
      <c r="AA161" t="s">
        <v>85</v>
      </c>
      <c r="AB161" t="s">
        <v>1257</v>
      </c>
      <c r="AC161" t="s">
        <v>89</v>
      </c>
      <c r="AD161" t="s">
        <v>122</v>
      </c>
      <c r="AE161" t="s">
        <v>85</v>
      </c>
      <c r="AF161" t="s">
        <v>124</v>
      </c>
      <c r="AG161" t="s">
        <v>85</v>
      </c>
      <c r="AH161" t="s">
        <v>303</v>
      </c>
      <c r="AI161" t="s">
        <v>303</v>
      </c>
      <c r="AJ161" t="s">
        <v>1258</v>
      </c>
      <c r="AK161" t="s">
        <v>1258</v>
      </c>
      <c r="AL161" t="s">
        <v>906</v>
      </c>
      <c r="AM161" t="s">
        <v>906</v>
      </c>
      <c r="AN161" t="s">
        <v>89</v>
      </c>
      <c r="AO161" t="s">
        <v>89</v>
      </c>
      <c r="AP161" t="s">
        <v>98</v>
      </c>
      <c r="AQ161" t="s">
        <v>98</v>
      </c>
      <c r="AR161" t="s">
        <v>1259</v>
      </c>
      <c r="AS161" t="s">
        <v>1259</v>
      </c>
      <c r="AT161" s="4">
        <v>0.04</v>
      </c>
      <c r="AU161" s="4">
        <v>7.0000000000000007E-2</v>
      </c>
      <c r="AV161" s="4">
        <v>0.13</v>
      </c>
      <c r="AW161" s="4">
        <v>0.28000000000000003</v>
      </c>
    </row>
    <row r="162" spans="1:49" x14ac:dyDescent="0.2">
      <c r="A162" t="s">
        <v>1164</v>
      </c>
      <c r="B162" t="s">
        <v>76</v>
      </c>
      <c r="C162" t="s">
        <v>1260</v>
      </c>
      <c r="D162" t="s">
        <v>504</v>
      </c>
      <c r="E162" t="s">
        <v>109</v>
      </c>
      <c r="I162" t="s">
        <v>1143</v>
      </c>
      <c r="J162" t="s">
        <v>81</v>
      </c>
      <c r="K162" s="2">
        <v>0.53680555555555554</v>
      </c>
      <c r="L162" t="s">
        <v>1261</v>
      </c>
      <c r="M162" t="s">
        <v>352</v>
      </c>
      <c r="N162" t="s">
        <v>901</v>
      </c>
      <c r="O162" t="s">
        <v>85</v>
      </c>
      <c r="P162" t="s">
        <v>337</v>
      </c>
      <c r="Q162" t="s">
        <v>85</v>
      </c>
      <c r="R162" t="s">
        <v>174</v>
      </c>
      <c r="S162" t="s">
        <v>85</v>
      </c>
      <c r="T162" t="s">
        <v>1262</v>
      </c>
      <c r="U162" t="s">
        <v>89</v>
      </c>
      <c r="V162" t="s">
        <v>1263</v>
      </c>
      <c r="W162" t="s">
        <v>85</v>
      </c>
      <c r="X162" t="s">
        <v>179</v>
      </c>
      <c r="Y162" t="s">
        <v>85</v>
      </c>
      <c r="Z162" t="s">
        <v>116</v>
      </c>
      <c r="AA162" t="s">
        <v>85</v>
      </c>
      <c r="AB162" t="s">
        <v>1264</v>
      </c>
      <c r="AC162" t="s">
        <v>89</v>
      </c>
      <c r="AD162" t="s">
        <v>93</v>
      </c>
      <c r="AE162" t="s">
        <v>85</v>
      </c>
      <c r="AF162" t="s">
        <v>367</v>
      </c>
      <c r="AG162" t="s">
        <v>85</v>
      </c>
      <c r="AH162" t="s">
        <v>1265</v>
      </c>
      <c r="AI162" t="s">
        <v>1265</v>
      </c>
      <c r="AJ162" t="s">
        <v>235</v>
      </c>
      <c r="AK162" t="s">
        <v>235</v>
      </c>
      <c r="AL162" t="s">
        <v>641</v>
      </c>
      <c r="AM162" t="s">
        <v>641</v>
      </c>
      <c r="AN162" t="s">
        <v>89</v>
      </c>
      <c r="AO162" t="s">
        <v>89</v>
      </c>
      <c r="AP162" t="s">
        <v>98</v>
      </c>
      <c r="AQ162" t="s">
        <v>98</v>
      </c>
      <c r="AR162" t="s">
        <v>99</v>
      </c>
      <c r="AS162" t="s">
        <v>99</v>
      </c>
      <c r="AT162" s="4">
        <v>0.01</v>
      </c>
      <c r="AU162" s="4">
        <v>0.01</v>
      </c>
      <c r="AV162" s="4">
        <v>0.02</v>
      </c>
      <c r="AW162" s="4">
        <v>0.15</v>
      </c>
    </row>
    <row r="163" spans="1:49" x14ac:dyDescent="0.2">
      <c r="A163" t="s">
        <v>959</v>
      </c>
      <c r="B163" t="s">
        <v>76</v>
      </c>
      <c r="C163" t="s">
        <v>960</v>
      </c>
      <c r="D163" t="s">
        <v>961</v>
      </c>
      <c r="E163" t="s">
        <v>109</v>
      </c>
      <c r="I163" t="s">
        <v>1143</v>
      </c>
      <c r="J163" t="s">
        <v>81</v>
      </c>
      <c r="K163" s="2">
        <v>0.54305555555555551</v>
      </c>
      <c r="L163" t="s">
        <v>1266</v>
      </c>
      <c r="M163" t="s">
        <v>656</v>
      </c>
      <c r="N163" t="s">
        <v>247</v>
      </c>
      <c r="O163" t="s">
        <v>373</v>
      </c>
      <c r="P163" t="s">
        <v>359</v>
      </c>
      <c r="Q163" t="s">
        <v>86</v>
      </c>
      <c r="R163" t="s">
        <v>426</v>
      </c>
      <c r="S163" t="s">
        <v>311</v>
      </c>
      <c r="T163">
        <f>-(0.03 %)</f>
        <v>-2.9999999999999997E-4</v>
      </c>
      <c r="U163">
        <f>-(1.28 %)</f>
        <v>-1.2800000000000001E-2</v>
      </c>
      <c r="V163" t="s">
        <v>1267</v>
      </c>
      <c r="W163" t="s">
        <v>85</v>
      </c>
      <c r="X163" t="s">
        <v>235</v>
      </c>
      <c r="Y163" t="s">
        <v>777</v>
      </c>
      <c r="Z163" t="s">
        <v>319</v>
      </c>
      <c r="AA163" t="s">
        <v>319</v>
      </c>
      <c r="AB163" t="s">
        <v>89</v>
      </c>
      <c r="AC163" t="s">
        <v>89</v>
      </c>
      <c r="AD163" t="s">
        <v>122</v>
      </c>
      <c r="AE163" t="s">
        <v>85</v>
      </c>
      <c r="AF163" t="s">
        <v>403</v>
      </c>
      <c r="AG163" t="s">
        <v>85</v>
      </c>
      <c r="AH163" t="s">
        <v>1268</v>
      </c>
      <c r="AI163" t="s">
        <v>1268</v>
      </c>
      <c r="AJ163" t="s">
        <v>197</v>
      </c>
      <c r="AK163" t="s">
        <v>197</v>
      </c>
      <c r="AL163" t="s">
        <v>462</v>
      </c>
      <c r="AM163" t="s">
        <v>462</v>
      </c>
      <c r="AN163" t="s">
        <v>89</v>
      </c>
      <c r="AO163" t="s">
        <v>89</v>
      </c>
      <c r="AP163" t="s">
        <v>98</v>
      </c>
      <c r="AQ163" t="s">
        <v>98</v>
      </c>
      <c r="AR163" t="s">
        <v>99</v>
      </c>
      <c r="AS163" t="s">
        <v>99</v>
      </c>
      <c r="AT163" s="4">
        <v>0.04</v>
      </c>
      <c r="AU163" s="4">
        <v>0.06</v>
      </c>
      <c r="AV163" s="4">
        <v>0.1</v>
      </c>
      <c r="AW163" s="4">
        <v>0.49</v>
      </c>
    </row>
    <row r="164" spans="1:49" x14ac:dyDescent="0.2">
      <c r="A164" t="s">
        <v>882</v>
      </c>
      <c r="B164" t="s">
        <v>76</v>
      </c>
      <c r="C164" t="s">
        <v>967</v>
      </c>
      <c r="D164" t="s">
        <v>165</v>
      </c>
      <c r="E164" t="s">
        <v>109</v>
      </c>
      <c r="I164" t="s">
        <v>1143</v>
      </c>
      <c r="J164" t="s">
        <v>81</v>
      </c>
      <c r="K164" s="2">
        <v>0.54375000000000007</v>
      </c>
      <c r="L164" t="s">
        <v>1269</v>
      </c>
      <c r="M164" t="s">
        <v>969</v>
      </c>
      <c r="N164" t="s">
        <v>84</v>
      </c>
      <c r="O164" t="s">
        <v>85</v>
      </c>
      <c r="P164" t="s">
        <v>426</v>
      </c>
      <c r="Q164" t="s">
        <v>85</v>
      </c>
      <c r="R164" t="s">
        <v>669</v>
      </c>
      <c r="S164" t="s">
        <v>85</v>
      </c>
      <c r="T164" t="s">
        <v>89</v>
      </c>
      <c r="U164" t="s">
        <v>89</v>
      </c>
      <c r="V164" t="s">
        <v>899</v>
      </c>
      <c r="W164" t="s">
        <v>85</v>
      </c>
      <c r="X164" t="s">
        <v>426</v>
      </c>
      <c r="Y164" t="s">
        <v>85</v>
      </c>
      <c r="Z164" t="s">
        <v>87</v>
      </c>
      <c r="AA164" t="s">
        <v>85</v>
      </c>
      <c r="AB164" t="s">
        <v>89</v>
      </c>
      <c r="AC164" t="s">
        <v>89</v>
      </c>
      <c r="AD164" t="s">
        <v>85</v>
      </c>
      <c r="AE164" t="s">
        <v>85</v>
      </c>
      <c r="AF164" t="s">
        <v>85</v>
      </c>
      <c r="AG164" t="s">
        <v>85</v>
      </c>
      <c r="AH164" t="s">
        <v>430</v>
      </c>
      <c r="AI164" t="s">
        <v>430</v>
      </c>
      <c r="AJ164" t="s">
        <v>426</v>
      </c>
      <c r="AK164" t="s">
        <v>426</v>
      </c>
      <c r="AL164" t="s">
        <v>87</v>
      </c>
      <c r="AM164" t="s">
        <v>87</v>
      </c>
      <c r="AN164" t="s">
        <v>89</v>
      </c>
      <c r="AO164" t="s">
        <v>89</v>
      </c>
      <c r="AP164" t="s">
        <v>85</v>
      </c>
      <c r="AQ164" t="s">
        <v>85</v>
      </c>
      <c r="AR164" t="s">
        <v>85</v>
      </c>
      <c r="AS164" t="s">
        <v>85</v>
      </c>
      <c r="AT164" s="4">
        <v>0.02</v>
      </c>
      <c r="AU164" s="4">
        <v>0.02</v>
      </c>
      <c r="AV164" s="4">
        <v>0.03</v>
      </c>
      <c r="AW164" s="4">
        <v>0.11</v>
      </c>
    </row>
    <row r="165" spans="1:49" x14ac:dyDescent="0.2">
      <c r="A165" t="s">
        <v>1270</v>
      </c>
      <c r="B165" t="s">
        <v>76</v>
      </c>
      <c r="C165" t="s">
        <v>1271</v>
      </c>
      <c r="D165" t="s">
        <v>1272</v>
      </c>
      <c r="E165" t="s">
        <v>109</v>
      </c>
      <c r="I165" t="s">
        <v>1143</v>
      </c>
      <c r="J165" t="s">
        <v>81</v>
      </c>
      <c r="K165" s="2">
        <v>0.5444444444444444</v>
      </c>
      <c r="L165" t="s">
        <v>1273</v>
      </c>
      <c r="M165" t="s">
        <v>449</v>
      </c>
      <c r="N165" t="s">
        <v>355</v>
      </c>
      <c r="O165" t="s">
        <v>85</v>
      </c>
      <c r="P165" t="s">
        <v>581</v>
      </c>
      <c r="Q165" t="s">
        <v>85</v>
      </c>
      <c r="R165" t="s">
        <v>311</v>
      </c>
      <c r="S165" t="s">
        <v>85</v>
      </c>
      <c r="T165" t="s">
        <v>1274</v>
      </c>
      <c r="U165" t="s">
        <v>89</v>
      </c>
      <c r="V165" t="s">
        <v>899</v>
      </c>
      <c r="W165" t="s">
        <v>85</v>
      </c>
      <c r="X165" t="s">
        <v>909</v>
      </c>
      <c r="Y165" t="s">
        <v>85</v>
      </c>
      <c r="Z165" t="s">
        <v>252</v>
      </c>
      <c r="AA165" t="s">
        <v>85</v>
      </c>
      <c r="AB165" t="s">
        <v>841</v>
      </c>
      <c r="AC165" t="s">
        <v>89</v>
      </c>
      <c r="AD165" t="s">
        <v>93</v>
      </c>
      <c r="AE165" t="s">
        <v>85</v>
      </c>
      <c r="AF165" t="s">
        <v>94</v>
      </c>
      <c r="AG165" t="s">
        <v>85</v>
      </c>
      <c r="AH165" t="s">
        <v>1087</v>
      </c>
      <c r="AI165" t="s">
        <v>1087</v>
      </c>
      <c r="AJ165" t="s">
        <v>946</v>
      </c>
      <c r="AK165" t="s">
        <v>946</v>
      </c>
      <c r="AL165" t="s">
        <v>252</v>
      </c>
      <c r="AM165" t="s">
        <v>252</v>
      </c>
      <c r="AN165" t="s">
        <v>89</v>
      </c>
      <c r="AO165" t="s">
        <v>89</v>
      </c>
      <c r="AP165" t="s">
        <v>98</v>
      </c>
      <c r="AQ165" t="s">
        <v>98</v>
      </c>
      <c r="AR165" t="s">
        <v>99</v>
      </c>
      <c r="AS165" t="s">
        <v>99</v>
      </c>
      <c r="AT165" s="4">
        <v>0.04</v>
      </c>
      <c r="AU165" s="4">
        <v>0.04</v>
      </c>
      <c r="AV165" s="4">
        <v>0.06</v>
      </c>
      <c r="AW165" s="4">
        <v>0.25</v>
      </c>
    </row>
    <row r="166" spans="1:49" x14ac:dyDescent="0.2">
      <c r="A166" t="s">
        <v>822</v>
      </c>
      <c r="B166" t="s">
        <v>76</v>
      </c>
      <c r="C166" t="s">
        <v>956</v>
      </c>
      <c r="D166" t="s">
        <v>271</v>
      </c>
      <c r="E166" t="s">
        <v>109</v>
      </c>
      <c r="I166" t="s">
        <v>1143</v>
      </c>
      <c r="J166" t="s">
        <v>81</v>
      </c>
      <c r="K166" s="2">
        <v>0.54722222222222217</v>
      </c>
      <c r="L166" t="s">
        <v>1275</v>
      </c>
      <c r="M166" t="s">
        <v>104</v>
      </c>
      <c r="N166" t="s">
        <v>901</v>
      </c>
      <c r="O166" t="s">
        <v>85</v>
      </c>
      <c r="P166" t="s">
        <v>377</v>
      </c>
      <c r="Q166" t="s">
        <v>85</v>
      </c>
      <c r="R166" t="s">
        <v>139</v>
      </c>
      <c r="S166" t="s">
        <v>85</v>
      </c>
      <c r="T166" t="s">
        <v>89</v>
      </c>
      <c r="U166" t="s">
        <v>89</v>
      </c>
      <c r="V166" t="s">
        <v>305</v>
      </c>
      <c r="W166" t="s">
        <v>85</v>
      </c>
      <c r="X166" t="s">
        <v>377</v>
      </c>
      <c r="Y166" t="s">
        <v>85</v>
      </c>
      <c r="Z166" t="s">
        <v>87</v>
      </c>
      <c r="AA166" t="s">
        <v>85</v>
      </c>
      <c r="AB166" t="s">
        <v>1276</v>
      </c>
      <c r="AC166" t="s">
        <v>89</v>
      </c>
      <c r="AD166" t="s">
        <v>85</v>
      </c>
      <c r="AE166" t="s">
        <v>85</v>
      </c>
      <c r="AF166" t="s">
        <v>94</v>
      </c>
      <c r="AG166" t="s">
        <v>85</v>
      </c>
      <c r="AH166" t="s">
        <v>373</v>
      </c>
      <c r="AI166" t="s">
        <v>373</v>
      </c>
      <c r="AJ166" t="s">
        <v>777</v>
      </c>
      <c r="AK166" t="s">
        <v>777</v>
      </c>
      <c r="AL166" t="s">
        <v>87</v>
      </c>
      <c r="AM166" t="s">
        <v>87</v>
      </c>
      <c r="AN166" t="s">
        <v>89</v>
      </c>
      <c r="AO166" t="s">
        <v>89</v>
      </c>
      <c r="AP166" t="s">
        <v>85</v>
      </c>
      <c r="AQ166" t="s">
        <v>85</v>
      </c>
      <c r="AR166" t="s">
        <v>99</v>
      </c>
      <c r="AS166" t="s">
        <v>99</v>
      </c>
      <c r="AT166" s="4">
        <v>0</v>
      </c>
      <c r="AU166" s="4">
        <v>0</v>
      </c>
      <c r="AV166" s="4">
        <v>0.02</v>
      </c>
      <c r="AW166" s="4">
        <v>0.16</v>
      </c>
    </row>
    <row r="167" spans="1:49" x14ac:dyDescent="0.2">
      <c r="A167" t="s">
        <v>676</v>
      </c>
      <c r="B167" t="s">
        <v>76</v>
      </c>
      <c r="C167" t="s">
        <v>1064</v>
      </c>
      <c r="D167" t="s">
        <v>271</v>
      </c>
      <c r="E167" t="s">
        <v>109</v>
      </c>
      <c r="I167" t="s">
        <v>1143</v>
      </c>
      <c r="J167" t="s">
        <v>81</v>
      </c>
      <c r="K167" s="2">
        <v>0.55833333333333335</v>
      </c>
      <c r="L167" t="s">
        <v>1277</v>
      </c>
      <c r="M167" t="s">
        <v>680</v>
      </c>
      <c r="N167" t="s">
        <v>295</v>
      </c>
      <c r="O167" t="s">
        <v>85</v>
      </c>
      <c r="P167" t="s">
        <v>1278</v>
      </c>
      <c r="Q167" t="s">
        <v>85</v>
      </c>
      <c r="R167" t="s">
        <v>1279</v>
      </c>
      <c r="S167" t="s">
        <v>85</v>
      </c>
      <c r="T167" t="s">
        <v>1280</v>
      </c>
      <c r="U167" t="s">
        <v>89</v>
      </c>
      <c r="V167" t="s">
        <v>1281</v>
      </c>
      <c r="W167" t="s">
        <v>85</v>
      </c>
      <c r="X167" t="s">
        <v>1282</v>
      </c>
      <c r="Y167" t="s">
        <v>85</v>
      </c>
      <c r="Z167" t="s">
        <v>990</v>
      </c>
      <c r="AA167" t="s">
        <v>85</v>
      </c>
      <c r="AB167" t="s">
        <v>1283</v>
      </c>
      <c r="AC167" t="s">
        <v>89</v>
      </c>
      <c r="AD167" t="s">
        <v>182</v>
      </c>
      <c r="AE167" t="s">
        <v>85</v>
      </c>
      <c r="AF167" t="s">
        <v>85</v>
      </c>
      <c r="AG167" t="s">
        <v>85</v>
      </c>
      <c r="AH167" t="s">
        <v>85</v>
      </c>
      <c r="AI167" t="s">
        <v>85</v>
      </c>
      <c r="AJ167" t="s">
        <v>85</v>
      </c>
      <c r="AK167" t="s">
        <v>85</v>
      </c>
      <c r="AL167" t="s">
        <v>85</v>
      </c>
      <c r="AM167" t="s">
        <v>85</v>
      </c>
      <c r="AN167" t="s">
        <v>89</v>
      </c>
      <c r="AO167" t="s">
        <v>89</v>
      </c>
      <c r="AP167" t="s">
        <v>85</v>
      </c>
      <c r="AQ167" t="s">
        <v>85</v>
      </c>
      <c r="AR167" t="s">
        <v>85</v>
      </c>
      <c r="AS167" t="s">
        <v>85</v>
      </c>
      <c r="AT167" s="4">
        <v>0.01</v>
      </c>
      <c r="AU167" s="4">
        <v>0.01</v>
      </c>
      <c r="AV167" s="4">
        <v>0.02</v>
      </c>
      <c r="AW167" s="4">
        <v>0.13</v>
      </c>
    </row>
    <row r="168" spans="1:49" x14ac:dyDescent="0.2">
      <c r="A168" t="s">
        <v>676</v>
      </c>
      <c r="B168" t="s">
        <v>76</v>
      </c>
      <c r="C168" t="s">
        <v>1064</v>
      </c>
      <c r="D168" t="s">
        <v>271</v>
      </c>
      <c r="E168" t="s">
        <v>109</v>
      </c>
      <c r="I168" t="s">
        <v>1143</v>
      </c>
      <c r="J168" t="s">
        <v>81</v>
      </c>
      <c r="K168" s="2">
        <v>0.55902777777777779</v>
      </c>
      <c r="L168" t="s">
        <v>1284</v>
      </c>
      <c r="M168" t="s">
        <v>680</v>
      </c>
      <c r="N168" t="s">
        <v>1285</v>
      </c>
      <c r="O168" t="s">
        <v>85</v>
      </c>
      <c r="P168" t="s">
        <v>1286</v>
      </c>
      <c r="Q168" t="s">
        <v>85</v>
      </c>
      <c r="R168" t="s">
        <v>1287</v>
      </c>
      <c r="S168" t="s">
        <v>85</v>
      </c>
      <c r="T168" t="s">
        <v>1288</v>
      </c>
      <c r="U168" t="s">
        <v>89</v>
      </c>
      <c r="V168" t="s">
        <v>85</v>
      </c>
      <c r="W168" t="s">
        <v>85</v>
      </c>
      <c r="X168" t="s">
        <v>85</v>
      </c>
      <c r="Y168" t="s">
        <v>85</v>
      </c>
      <c r="Z168" t="s">
        <v>85</v>
      </c>
      <c r="AA168" t="s">
        <v>85</v>
      </c>
      <c r="AB168" t="s">
        <v>89</v>
      </c>
      <c r="AC168" t="s">
        <v>89</v>
      </c>
      <c r="AD168" t="s">
        <v>85</v>
      </c>
      <c r="AE168" t="s">
        <v>85</v>
      </c>
      <c r="AF168" t="s">
        <v>85</v>
      </c>
      <c r="AG168" t="s">
        <v>85</v>
      </c>
      <c r="AH168" t="s">
        <v>1289</v>
      </c>
      <c r="AI168" t="s">
        <v>1289</v>
      </c>
      <c r="AJ168" t="s">
        <v>1290</v>
      </c>
      <c r="AK168" t="s">
        <v>1290</v>
      </c>
      <c r="AL168" t="s">
        <v>1291</v>
      </c>
      <c r="AM168" t="s">
        <v>1291</v>
      </c>
      <c r="AN168" t="s">
        <v>89</v>
      </c>
      <c r="AO168" t="s">
        <v>89</v>
      </c>
      <c r="AP168" t="s">
        <v>85</v>
      </c>
      <c r="AQ168" t="s">
        <v>85</v>
      </c>
      <c r="AR168" t="s">
        <v>85</v>
      </c>
      <c r="AS168" t="s">
        <v>85</v>
      </c>
      <c r="AT168" s="4">
        <v>0.01</v>
      </c>
      <c r="AU168" s="4">
        <v>0.02</v>
      </c>
      <c r="AV168" s="4">
        <v>0.06</v>
      </c>
      <c r="AW168" s="4">
        <v>0.1</v>
      </c>
    </row>
    <row r="169" spans="1:49" x14ac:dyDescent="0.2">
      <c r="A169" t="s">
        <v>1176</v>
      </c>
      <c r="B169" t="s">
        <v>76</v>
      </c>
      <c r="C169" t="s">
        <v>1177</v>
      </c>
      <c r="D169" t="s">
        <v>1178</v>
      </c>
      <c r="E169" t="s">
        <v>79</v>
      </c>
      <c r="I169" t="s">
        <v>1143</v>
      </c>
      <c r="J169" t="s">
        <v>81</v>
      </c>
      <c r="K169" s="2">
        <v>0.56180555555555556</v>
      </c>
      <c r="L169" t="s">
        <v>1292</v>
      </c>
      <c r="M169" t="s">
        <v>246</v>
      </c>
      <c r="N169" t="s">
        <v>770</v>
      </c>
      <c r="O169" t="s">
        <v>85</v>
      </c>
      <c r="P169" t="s">
        <v>890</v>
      </c>
      <c r="Q169" t="s">
        <v>85</v>
      </c>
      <c r="R169" t="s">
        <v>145</v>
      </c>
      <c r="S169" t="s">
        <v>85</v>
      </c>
      <c r="T169" t="s">
        <v>1293</v>
      </c>
      <c r="U169" t="s">
        <v>89</v>
      </c>
      <c r="V169" t="s">
        <v>1294</v>
      </c>
      <c r="W169" t="s">
        <v>85</v>
      </c>
      <c r="X169" t="s">
        <v>1295</v>
      </c>
      <c r="Y169" t="s">
        <v>85</v>
      </c>
      <c r="Z169" t="s">
        <v>319</v>
      </c>
      <c r="AA169" t="s">
        <v>85</v>
      </c>
      <c r="AB169" t="s">
        <v>1296</v>
      </c>
      <c r="AC169" t="s">
        <v>89</v>
      </c>
      <c r="AD169" t="s">
        <v>93</v>
      </c>
      <c r="AE169" t="s">
        <v>85</v>
      </c>
      <c r="AF169" t="s">
        <v>94</v>
      </c>
      <c r="AG169" t="s">
        <v>85</v>
      </c>
      <c r="AH169" t="s">
        <v>1297</v>
      </c>
      <c r="AI169" t="s">
        <v>1297</v>
      </c>
      <c r="AJ169" t="s">
        <v>1298</v>
      </c>
      <c r="AK169" t="s">
        <v>1298</v>
      </c>
      <c r="AL169" t="s">
        <v>509</v>
      </c>
      <c r="AM169" t="s">
        <v>509</v>
      </c>
      <c r="AN169" t="s">
        <v>89</v>
      </c>
      <c r="AO169" t="s">
        <v>89</v>
      </c>
      <c r="AP169" t="s">
        <v>98</v>
      </c>
      <c r="AQ169" t="s">
        <v>98</v>
      </c>
      <c r="AR169" t="s">
        <v>99</v>
      </c>
      <c r="AS169" t="s">
        <v>99</v>
      </c>
      <c r="AT169" s="4">
        <v>0.01</v>
      </c>
      <c r="AU169" s="4">
        <v>0.01</v>
      </c>
      <c r="AV169" s="4">
        <v>0.03</v>
      </c>
      <c r="AW169" s="4">
        <v>0.12</v>
      </c>
    </row>
    <row r="170" spans="1:49" x14ac:dyDescent="0.2">
      <c r="A170" t="s">
        <v>1005</v>
      </c>
      <c r="B170" t="s">
        <v>76</v>
      </c>
      <c r="C170" t="s">
        <v>1006</v>
      </c>
      <c r="D170" t="s">
        <v>1007</v>
      </c>
      <c r="E170" t="s">
        <v>109</v>
      </c>
      <c r="I170" t="s">
        <v>1143</v>
      </c>
      <c r="J170" t="s">
        <v>81</v>
      </c>
      <c r="K170" s="2">
        <v>0.5625</v>
      </c>
      <c r="L170" t="s">
        <v>1299</v>
      </c>
      <c r="M170" t="s">
        <v>246</v>
      </c>
      <c r="N170" t="s">
        <v>1059</v>
      </c>
      <c r="O170" t="s">
        <v>368</v>
      </c>
      <c r="P170" t="s">
        <v>173</v>
      </c>
      <c r="Q170" t="s">
        <v>192</v>
      </c>
      <c r="R170" t="s">
        <v>139</v>
      </c>
      <c r="S170" t="s">
        <v>252</v>
      </c>
      <c r="T170" t="s">
        <v>1300</v>
      </c>
      <c r="U170">
        <f>-(0.32 %)</f>
        <v>-3.2000000000000002E-3</v>
      </c>
      <c r="V170" t="s">
        <v>1301</v>
      </c>
      <c r="W170" t="s">
        <v>85</v>
      </c>
      <c r="X170" t="s">
        <v>337</v>
      </c>
      <c r="Y170" t="s">
        <v>196</v>
      </c>
      <c r="Z170" t="s">
        <v>97</v>
      </c>
      <c r="AA170" t="s">
        <v>509</v>
      </c>
      <c r="AB170" t="s">
        <v>1302</v>
      </c>
      <c r="AC170" t="s">
        <v>89</v>
      </c>
      <c r="AD170" t="s">
        <v>123</v>
      </c>
      <c r="AE170" t="s">
        <v>85</v>
      </c>
      <c r="AF170" t="s">
        <v>1303</v>
      </c>
      <c r="AG170" t="s">
        <v>85</v>
      </c>
      <c r="AH170" t="s">
        <v>1118</v>
      </c>
      <c r="AI170" t="s">
        <v>1118</v>
      </c>
      <c r="AJ170" t="s">
        <v>377</v>
      </c>
      <c r="AK170" t="s">
        <v>377</v>
      </c>
      <c r="AL170" t="s">
        <v>139</v>
      </c>
      <c r="AM170" t="s">
        <v>139</v>
      </c>
      <c r="AN170" t="s">
        <v>89</v>
      </c>
      <c r="AO170" t="s">
        <v>89</v>
      </c>
      <c r="AP170" t="s">
        <v>98</v>
      </c>
      <c r="AQ170" t="s">
        <v>98</v>
      </c>
      <c r="AR170" t="s">
        <v>99</v>
      </c>
      <c r="AS170" t="s">
        <v>99</v>
      </c>
      <c r="AT170" s="4">
        <v>0.01</v>
      </c>
      <c r="AU170" s="4">
        <v>0.01</v>
      </c>
      <c r="AV170" s="4">
        <v>0.03</v>
      </c>
      <c r="AW170" s="4">
        <v>0.14000000000000001</v>
      </c>
    </row>
    <row r="171" spans="1:49" x14ac:dyDescent="0.2">
      <c r="A171" t="s">
        <v>564</v>
      </c>
      <c r="B171" t="s">
        <v>76</v>
      </c>
      <c r="C171" t="s">
        <v>565</v>
      </c>
      <c r="D171" t="s">
        <v>271</v>
      </c>
      <c r="E171" t="s">
        <v>109</v>
      </c>
      <c r="I171" t="s">
        <v>1143</v>
      </c>
      <c r="J171" t="s">
        <v>81</v>
      </c>
      <c r="K171" s="2">
        <v>0.56458333333333333</v>
      </c>
      <c r="L171" t="s">
        <v>1304</v>
      </c>
      <c r="M171" t="s">
        <v>260</v>
      </c>
      <c r="N171" t="s">
        <v>1045</v>
      </c>
      <c r="O171" t="s">
        <v>85</v>
      </c>
      <c r="P171" t="s">
        <v>172</v>
      </c>
      <c r="Q171" t="s">
        <v>85</v>
      </c>
      <c r="R171" t="s">
        <v>174</v>
      </c>
      <c r="S171" t="s">
        <v>85</v>
      </c>
      <c r="T171" t="s">
        <v>89</v>
      </c>
      <c r="U171" t="s">
        <v>89</v>
      </c>
      <c r="V171" t="s">
        <v>980</v>
      </c>
      <c r="W171" t="s">
        <v>85</v>
      </c>
      <c r="X171" t="s">
        <v>946</v>
      </c>
      <c r="Y171" t="s">
        <v>85</v>
      </c>
      <c r="Z171" t="s">
        <v>97</v>
      </c>
      <c r="AA171" t="s">
        <v>85</v>
      </c>
      <c r="AB171" t="s">
        <v>89</v>
      </c>
      <c r="AC171" t="s">
        <v>89</v>
      </c>
      <c r="AD171" t="s">
        <v>122</v>
      </c>
      <c r="AE171" t="s">
        <v>85</v>
      </c>
      <c r="AF171" t="s">
        <v>94</v>
      </c>
      <c r="AG171" t="s">
        <v>85</v>
      </c>
      <c r="AH171" t="s">
        <v>1268</v>
      </c>
      <c r="AI171" t="s">
        <v>1268</v>
      </c>
      <c r="AJ171" t="s">
        <v>144</v>
      </c>
      <c r="AK171" t="s">
        <v>144</v>
      </c>
      <c r="AL171" t="s">
        <v>116</v>
      </c>
      <c r="AM171" t="s">
        <v>116</v>
      </c>
      <c r="AN171" t="s">
        <v>89</v>
      </c>
      <c r="AO171" t="s">
        <v>89</v>
      </c>
      <c r="AP171" t="s">
        <v>98</v>
      </c>
      <c r="AQ171" t="s">
        <v>98</v>
      </c>
      <c r="AR171" t="s">
        <v>99</v>
      </c>
      <c r="AS171" t="s">
        <v>99</v>
      </c>
      <c r="AT171" s="4">
        <v>0</v>
      </c>
      <c r="AU171" s="4">
        <v>0.01</v>
      </c>
      <c r="AV171" s="4">
        <v>0.03</v>
      </c>
      <c r="AW171" s="4">
        <v>0.15</v>
      </c>
    </row>
    <row r="172" spans="1:49" x14ac:dyDescent="0.2">
      <c r="A172" t="s">
        <v>1305</v>
      </c>
      <c r="B172" t="s">
        <v>76</v>
      </c>
      <c r="C172" t="s">
        <v>1306</v>
      </c>
      <c r="D172" t="s">
        <v>521</v>
      </c>
      <c r="E172" t="s">
        <v>79</v>
      </c>
      <c r="I172" t="s">
        <v>1143</v>
      </c>
      <c r="J172" t="s">
        <v>81</v>
      </c>
      <c r="K172" s="2">
        <v>0.6020833333333333</v>
      </c>
      <c r="L172" t="s">
        <v>1307</v>
      </c>
      <c r="M172" t="s">
        <v>364</v>
      </c>
      <c r="N172" t="s">
        <v>1308</v>
      </c>
      <c r="O172" t="s">
        <v>85</v>
      </c>
      <c r="P172" t="s">
        <v>220</v>
      </c>
      <c r="Q172" t="s">
        <v>85</v>
      </c>
      <c r="R172" t="s">
        <v>87</v>
      </c>
      <c r="S172" t="s">
        <v>85</v>
      </c>
      <c r="T172" t="s">
        <v>89</v>
      </c>
      <c r="U172" t="s">
        <v>89</v>
      </c>
      <c r="V172" t="s">
        <v>1309</v>
      </c>
      <c r="W172" t="s">
        <v>85</v>
      </c>
      <c r="X172" t="s">
        <v>462</v>
      </c>
      <c r="Y172" t="s">
        <v>85</v>
      </c>
      <c r="Z172" t="s">
        <v>669</v>
      </c>
      <c r="AA172" t="s">
        <v>85</v>
      </c>
      <c r="AB172" t="s">
        <v>89</v>
      </c>
      <c r="AC172" t="s">
        <v>89</v>
      </c>
      <c r="AD172" t="s">
        <v>123</v>
      </c>
      <c r="AE172" t="s">
        <v>85</v>
      </c>
      <c r="AF172" t="s">
        <v>1303</v>
      </c>
      <c r="AG172" t="s">
        <v>85</v>
      </c>
      <c r="AH172" t="s">
        <v>85</v>
      </c>
      <c r="AI172" t="s">
        <v>85</v>
      </c>
      <c r="AJ172" t="s">
        <v>85</v>
      </c>
      <c r="AK172" t="s">
        <v>85</v>
      </c>
      <c r="AL172" t="s">
        <v>85</v>
      </c>
      <c r="AM172" t="s">
        <v>85</v>
      </c>
      <c r="AN172" t="s">
        <v>89</v>
      </c>
      <c r="AO172" t="s">
        <v>89</v>
      </c>
      <c r="AP172" t="s">
        <v>85</v>
      </c>
      <c r="AQ172" t="s">
        <v>85</v>
      </c>
      <c r="AR172" t="s">
        <v>85</v>
      </c>
      <c r="AS172" t="s">
        <v>85</v>
      </c>
      <c r="AT172" s="4">
        <v>0.01</v>
      </c>
      <c r="AU172" s="4">
        <v>0.01</v>
      </c>
      <c r="AV172" s="4">
        <v>0.03</v>
      </c>
      <c r="AW172" s="4">
        <v>0.1</v>
      </c>
    </row>
    <row r="173" spans="1:49" x14ac:dyDescent="0.2">
      <c r="A173" t="s">
        <v>1164</v>
      </c>
      <c r="B173" t="s">
        <v>76</v>
      </c>
      <c r="C173" t="s">
        <v>1310</v>
      </c>
      <c r="D173" t="s">
        <v>165</v>
      </c>
      <c r="E173" t="s">
        <v>766</v>
      </c>
      <c r="I173" t="s">
        <v>1311</v>
      </c>
      <c r="J173" t="s">
        <v>81</v>
      </c>
      <c r="K173" s="2">
        <v>0.52361111111111114</v>
      </c>
      <c r="L173" t="s">
        <v>1312</v>
      </c>
      <c r="M173" t="s">
        <v>352</v>
      </c>
      <c r="N173" t="s">
        <v>911</v>
      </c>
      <c r="O173" t="s">
        <v>85</v>
      </c>
      <c r="P173" t="s">
        <v>149</v>
      </c>
      <c r="Q173" t="s">
        <v>85</v>
      </c>
      <c r="R173" t="s">
        <v>501</v>
      </c>
      <c r="S173" t="s">
        <v>85</v>
      </c>
      <c r="T173" t="s">
        <v>1313</v>
      </c>
      <c r="U173" t="s">
        <v>89</v>
      </c>
      <c r="V173" t="s">
        <v>971</v>
      </c>
      <c r="W173" t="s">
        <v>85</v>
      </c>
      <c r="X173" t="s">
        <v>394</v>
      </c>
      <c r="Y173" t="s">
        <v>85</v>
      </c>
      <c r="Z173" t="s">
        <v>120</v>
      </c>
      <c r="AA173" t="s">
        <v>85</v>
      </c>
      <c r="AB173" t="s">
        <v>1314</v>
      </c>
      <c r="AC173" t="s">
        <v>89</v>
      </c>
      <c r="AD173" t="s">
        <v>93</v>
      </c>
      <c r="AE173" t="s">
        <v>85</v>
      </c>
      <c r="AF173" t="s">
        <v>367</v>
      </c>
      <c r="AG173" t="s">
        <v>85</v>
      </c>
      <c r="AH173" t="s">
        <v>384</v>
      </c>
      <c r="AI173" t="s">
        <v>384</v>
      </c>
      <c r="AJ173" t="s">
        <v>415</v>
      </c>
      <c r="AK173" t="s">
        <v>415</v>
      </c>
      <c r="AL173" t="s">
        <v>192</v>
      </c>
      <c r="AM173" t="s">
        <v>192</v>
      </c>
      <c r="AN173" t="s">
        <v>89</v>
      </c>
      <c r="AO173" t="s">
        <v>89</v>
      </c>
      <c r="AP173" t="s">
        <v>98</v>
      </c>
      <c r="AQ173" t="s">
        <v>98</v>
      </c>
      <c r="AR173" t="s">
        <v>407</v>
      </c>
      <c r="AS173" t="s">
        <v>407</v>
      </c>
      <c r="AT173" s="4">
        <v>0</v>
      </c>
      <c r="AU173" s="4">
        <v>0.01</v>
      </c>
      <c r="AV173" s="4">
        <v>0.01</v>
      </c>
      <c r="AW173" s="4">
        <v>0.22</v>
      </c>
    </row>
    <row r="174" spans="1:49" x14ac:dyDescent="0.2">
      <c r="A174" t="s">
        <v>649</v>
      </c>
      <c r="B174" t="s">
        <v>76</v>
      </c>
      <c r="C174" t="s">
        <v>650</v>
      </c>
      <c r="D174" t="s">
        <v>651</v>
      </c>
      <c r="E174" t="s">
        <v>79</v>
      </c>
      <c r="I174" t="s">
        <v>1143</v>
      </c>
      <c r="J174" t="s">
        <v>81</v>
      </c>
      <c r="K174" s="2">
        <v>0.54722222222222217</v>
      </c>
      <c r="L174" t="s">
        <v>1315</v>
      </c>
      <c r="M174" t="s">
        <v>246</v>
      </c>
      <c r="N174" t="s">
        <v>1066</v>
      </c>
      <c r="O174" t="s">
        <v>85</v>
      </c>
      <c r="P174" t="s">
        <v>1032</v>
      </c>
      <c r="Q174" t="s">
        <v>85</v>
      </c>
      <c r="R174" t="s">
        <v>139</v>
      </c>
      <c r="S174" t="s">
        <v>85</v>
      </c>
      <c r="T174">
        <f>-(0.04 %)</f>
        <v>-4.0000000000000002E-4</v>
      </c>
      <c r="U174" t="s">
        <v>89</v>
      </c>
      <c r="V174" t="s">
        <v>1243</v>
      </c>
      <c r="W174" t="s">
        <v>85</v>
      </c>
      <c r="X174" t="s">
        <v>138</v>
      </c>
      <c r="Y174" t="s">
        <v>85</v>
      </c>
      <c r="Z174" t="s">
        <v>87</v>
      </c>
      <c r="AA174" t="s">
        <v>85</v>
      </c>
      <c r="AB174">
        <f>-(0.11 %)</f>
        <v>-1.1000000000000001E-3</v>
      </c>
      <c r="AC174" t="s">
        <v>89</v>
      </c>
      <c r="AD174" t="s">
        <v>93</v>
      </c>
      <c r="AE174" t="s">
        <v>85</v>
      </c>
      <c r="AF174" t="s">
        <v>94</v>
      </c>
      <c r="AG174" t="s">
        <v>85</v>
      </c>
      <c r="AH174" t="s">
        <v>1316</v>
      </c>
      <c r="AI174" t="s">
        <v>1316</v>
      </c>
      <c r="AJ174" t="s">
        <v>172</v>
      </c>
      <c r="AK174" t="s">
        <v>172</v>
      </c>
      <c r="AL174" t="s">
        <v>87</v>
      </c>
      <c r="AM174" t="s">
        <v>87</v>
      </c>
      <c r="AN174" t="s">
        <v>89</v>
      </c>
      <c r="AO174" t="s">
        <v>89</v>
      </c>
      <c r="AP174" t="s">
        <v>98</v>
      </c>
      <c r="AQ174" t="s">
        <v>98</v>
      </c>
      <c r="AR174" t="s">
        <v>99</v>
      </c>
      <c r="AS174" t="s">
        <v>99</v>
      </c>
      <c r="AT174" s="4">
        <v>0</v>
      </c>
      <c r="AU174" s="4">
        <v>0.01</v>
      </c>
      <c r="AV174" s="4">
        <v>0.02</v>
      </c>
      <c r="AW174" s="4">
        <v>0.1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MYC - 2021.02.16 Visiting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Nellis - ACCE</dc:creator>
  <cp:lastModifiedBy>Steve Nellis - ACCE</cp:lastModifiedBy>
  <dcterms:created xsi:type="dcterms:W3CDTF">2021-02-21T18:02:10Z</dcterms:created>
  <dcterms:modified xsi:type="dcterms:W3CDTF">2021-02-21T18:02:17Z</dcterms:modified>
</cp:coreProperties>
</file>