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0nellis/Downloads/"/>
    </mc:Choice>
  </mc:AlternateContent>
  <xr:revisionPtr revIDLastSave="0" documentId="13_ncr:1_{1240116D-EB9A-ED4A-81D5-DAC36F894C33}" xr6:coauthVersionLast="47" xr6:coauthVersionMax="47" xr10:uidLastSave="{00000000-0000-0000-0000-000000000000}"/>
  <bookViews>
    <workbookView xWindow="67940" yWindow="3640" windowWidth="27240" windowHeight="16440" xr2:uid="{00000000-000D-0000-FFFF-FFFF00000000}"/>
  </bookViews>
  <sheets>
    <sheet name="UserQos_8688948666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AB5" i="1"/>
  <c r="T6" i="1"/>
  <c r="T7" i="1"/>
  <c r="AB7" i="1"/>
  <c r="T8" i="1"/>
  <c r="AB8" i="1"/>
  <c r="T9" i="1"/>
  <c r="AB9" i="1"/>
  <c r="T14" i="1"/>
  <c r="AB14" i="1"/>
  <c r="T16" i="1"/>
  <c r="AB16" i="1"/>
  <c r="AC16" i="1"/>
  <c r="U20" i="1"/>
  <c r="AC20" i="1"/>
  <c r="T28" i="1"/>
  <c r="AB28" i="1"/>
  <c r="AB29" i="1"/>
  <c r="T30" i="1"/>
  <c r="T33" i="1"/>
  <c r="U33" i="1"/>
  <c r="AC33" i="1"/>
  <c r="T35" i="1"/>
  <c r="AB35" i="1"/>
  <c r="AB37" i="1"/>
  <c r="T39" i="1"/>
  <c r="AB39" i="1"/>
  <c r="T42" i="1"/>
  <c r="AB42" i="1"/>
  <c r="AC42" i="1"/>
  <c r="T44" i="1"/>
  <c r="AB44" i="1"/>
  <c r="AB45" i="1"/>
  <c r="T47" i="1"/>
  <c r="AB47" i="1"/>
  <c r="T50" i="1"/>
  <c r="T52" i="1"/>
  <c r="T53" i="1"/>
  <c r="AB53" i="1"/>
  <c r="AB55" i="1"/>
  <c r="T58" i="1"/>
  <c r="T60" i="1"/>
  <c r="T62" i="1"/>
  <c r="T64" i="1"/>
  <c r="T71" i="1"/>
</calcChain>
</file>

<file path=xl/sharedStrings.xml><?xml version="1.0" encoding="utf-8"?>
<sst xmlns="http://schemas.openxmlformats.org/spreadsheetml/2006/main" count="2724" uniqueCount="648">
  <si>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</si>
  <si>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</si>
  <si>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</si>
  <si>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</si>
  <si>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</si>
  <si>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</si>
  <si>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</si>
  <si>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</si>
  <si>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</si>
  <si>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</si>
  <si>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</si>
  <si>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</si>
  <si>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</si>
  <si>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</si>
  <si>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</si>
  <si>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</si>
  <si>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</si>
  <si>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</si>
  <si>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</si>
  <si>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868 8948 6660</t>
  </si>
  <si>
    <t>ACCE - "Guidance Committee Meeting"</t>
  </si>
  <si>
    <t>Steve Nellis</t>
  </si>
  <si>
    <t>Events@ACCE-HQ.org</t>
  </si>
  <si>
    <t>Licensed</t>
  </si>
  <si>
    <t>Headquarters</t>
  </si>
  <si>
    <t>OOH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</si>
  <si>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</si>
  <si>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</si>
  <si>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</si>
  <si>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</si>
  <si>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</si>
  <si>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</si>
  <si>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</si>
  <si>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</si>
  <si>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</si>
  <si>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</si>
  <si>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</si>
  <si>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</si>
  <si>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</si>
  <si>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</si>
  <si>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</si>
  <si>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</si>
  <si>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</si>
  <si>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</si>
  <si>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</si>
  <si>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</si>
  <si>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</si>
  <si>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</si>
  <si>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</si>
  <si>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</si>
  <si>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</si>
  <si>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</si>
  <si>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</si>
  <si>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</si>
  <si>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</si>
  <si>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</si>
  <si>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</si>
  <si>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</si>
  <si>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</si>
  <si>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</si>
  <si>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</si>
  <si>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</si>
  <si>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</si>
  <si>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</si>
  <si>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</si>
  <si>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</si>
  <si>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</si>
  <si>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</si>
  <si>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</si>
  <si>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</si>
  <si>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</si>
  <si>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</si>
  <si>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</si>
  <si>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</si>
  <si>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</si>
  <si>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jkarpins (Guest)</t>
  </si>
  <si>
    <t>Unknown</t>
  </si>
  <si>
    <t>Kent (US )</t>
  </si>
  <si>
    <t>Wired</t>
  </si>
  <si>
    <t>United States</t>
  </si>
  <si>
    <t>UDP</t>
  </si>
  <si>
    <t>12:18 PM(jkarpins left the meeting.Reason: left the meeting.)</t>
  </si>
  <si>
    <t>126 kbps</t>
  </si>
  <si>
    <t>-</t>
  </si>
  <si>
    <t>38 ms</t>
  </si>
  <si>
    <t>6 ms</t>
  </si>
  <si>
    <t>-(-)</t>
  </si>
  <si>
    <t>367 kbps</t>
  </si>
  <si>
    <t>31 ms</t>
  </si>
  <si>
    <t>320*180</t>
  </si>
  <si>
    <t>11 fps</t>
  </si>
  <si>
    <t>38 kbps</t>
  </si>
  <si>
    <t>826*708</t>
  </si>
  <si>
    <t>9 fps</t>
  </si>
  <si>
    <t>jodifarrington (Guest)</t>
  </si>
  <si>
    <t>Greenville (US )</t>
  </si>
  <si>
    <t>Others</t>
  </si>
  <si>
    <t>12:18 PM(jodifarrington left the meeting.Reason: Host closed the meeting. )</t>
  </si>
  <si>
    <t>51 ms</t>
  </si>
  <si>
    <t>255 kbps</t>
  </si>
  <si>
    <t>256*144</t>
  </si>
  <si>
    <t>12 fps</t>
  </si>
  <si>
    <t>37 kbps</t>
  </si>
  <si>
    <t>Chris Gordon (Guest)</t>
  </si>
  <si>
    <t>Collinsville (US )</t>
  </si>
  <si>
    <t>12:18 PM(Chris Gordon left the meeting.Reason: Host closed the meeting. )</t>
  </si>
  <si>
    <t>26 ms</t>
  </si>
  <si>
    <t>913 kbps</t>
  </si>
  <si>
    <t>194 kbps</t>
  </si>
  <si>
    <t>27 ms</t>
  </si>
  <si>
    <t>8 ms</t>
  </si>
  <si>
    <t>10 fps</t>
  </si>
  <si>
    <t>13 fps</t>
  </si>
  <si>
    <t>john hannon (Guest)</t>
  </si>
  <si>
    <t>Hattiesburg (US )</t>
  </si>
  <si>
    <t>Wifi</t>
  </si>
  <si>
    <t>12:18 PM(john hannon left the meeting.Reason: left the meeting.)</t>
  </si>
  <si>
    <t>125 kbps</t>
  </si>
  <si>
    <t>18 kbps</t>
  </si>
  <si>
    <t>28 ms</t>
  </si>
  <si>
    <t>37 ms</t>
  </si>
  <si>
    <t>7 ms</t>
  </si>
  <si>
    <t>5 ms</t>
  </si>
  <si>
    <t>481 kbps</t>
  </si>
  <si>
    <t>268 kbps</t>
  </si>
  <si>
    <t>34 ms</t>
  </si>
  <si>
    <t>9 ms</t>
  </si>
  <si>
    <t>Saeed Rokooei (Guest)</t>
  </si>
  <si>
    <t>Starkville (US )</t>
  </si>
  <si>
    <t>12:18 PM(Saeed Rokooei left the meeting.Reason: Host closed the meeting. )</t>
  </si>
  <si>
    <t>434 kbps</t>
  </si>
  <si>
    <t>76 kbps</t>
  </si>
  <si>
    <t>40 ms</t>
  </si>
  <si>
    <t>7 fps</t>
  </si>
  <si>
    <t>Warren Plugge (Guest)</t>
  </si>
  <si>
    <t>Ellensburg (US )</t>
  </si>
  <si>
    <t>12:18 PM(Warren Plugge left the meeting.Reason: left the meeting.)</t>
  </si>
  <si>
    <t>119 kbps</t>
  </si>
  <si>
    <t>62 kbps</t>
  </si>
  <si>
    <t>97 ms</t>
  </si>
  <si>
    <t>112 ms</t>
  </si>
  <si>
    <t>45 ms</t>
  </si>
  <si>
    <t>49 ms</t>
  </si>
  <si>
    <t>0.01 %(1.02 %)</t>
  </si>
  <si>
    <t>450 kbps</t>
  </si>
  <si>
    <t>287 kbps</t>
  </si>
  <si>
    <t>161 ms</t>
  </si>
  <si>
    <t>170 ms</t>
  </si>
  <si>
    <t>55 ms</t>
  </si>
  <si>
    <t>0.01 %(1.29 %)</t>
  </si>
  <si>
    <t>0.02 %(1.35 %)</t>
  </si>
  <si>
    <t>14 fps</t>
  </si>
  <si>
    <t>89 ms</t>
  </si>
  <si>
    <t>33 ms</t>
  </si>
  <si>
    <t>Bradford Bosher (Guest)</t>
  </si>
  <si>
    <t>Dallas (US )</t>
  </si>
  <si>
    <t>12:18 PM(Bradford Bosher left the meeting.Reason: Host closed the meeting. )</t>
  </si>
  <si>
    <t>36 ms</t>
  </si>
  <si>
    <t>513 kbps</t>
  </si>
  <si>
    <t>Design - Jacqueline Stephens - KSU (Guest)</t>
  </si>
  <si>
    <t>Lilburn (US )</t>
  </si>
  <si>
    <t>12:18 PM(Design - Jacqueline Stephens - KSU left the meeting.Reason: left the meeting.)</t>
  </si>
  <si>
    <t>128 kbps</t>
  </si>
  <si>
    <t>25 ms</t>
  </si>
  <si>
    <t>449 kbps</t>
  </si>
  <si>
    <t>James W. Jones (Guest)</t>
  </si>
  <si>
    <t>Noblesville (US )</t>
  </si>
  <si>
    <t>12:18 PM(James W. Jones left the meeting.Reason: Host closed the meeting. )</t>
  </si>
  <si>
    <t>43 ms</t>
  </si>
  <si>
    <t>470 kbps</t>
  </si>
  <si>
    <t>35 kbps</t>
  </si>
  <si>
    <t>Francois Jacobs (Guest)</t>
  </si>
  <si>
    <t>Laramie (US )</t>
  </si>
  <si>
    <t>12:18 PM(Francois Jacobs left the meeting.Reason: Host closed the meeting. )</t>
  </si>
  <si>
    <t>121 kbps</t>
  </si>
  <si>
    <t>42 kbps</t>
  </si>
  <si>
    <t>44 ms</t>
  </si>
  <si>
    <t>48 ms</t>
  </si>
  <si>
    <t>0.07 %(3.37 %)</t>
  </si>
  <si>
    <t>1191 kbps</t>
  </si>
  <si>
    <t>220 kbps</t>
  </si>
  <si>
    <t>47 ms</t>
  </si>
  <si>
    <t>10 ms</t>
  </si>
  <si>
    <t>0.05 %(3.23 %)</t>
  </si>
  <si>
    <t>34 kbps</t>
  </si>
  <si>
    <t>6 fps</t>
  </si>
  <si>
    <t>Albert Bleakley (Guest)</t>
  </si>
  <si>
    <t>Port Orange (US )</t>
  </si>
  <si>
    <t>12:18 PM(Albert Bleakley left the meeting.Reason: Host closed the meeting. )</t>
  </si>
  <si>
    <t>123 kbps</t>
  </si>
  <si>
    <t>59 kbps</t>
  </si>
  <si>
    <t>35 ms</t>
  </si>
  <si>
    <t>0.04 %(1.59 %)</t>
  </si>
  <si>
    <t>731 kbps</t>
  </si>
  <si>
    <t>504 kbps</t>
  </si>
  <si>
    <t>39 ms</t>
  </si>
  <si>
    <t>0.03 %(3.19 %)</t>
  </si>
  <si>
    <t>8 fps</t>
  </si>
  <si>
    <t>N. Mike Jackson (Guest)</t>
  </si>
  <si>
    <t>Clemson (US )</t>
  </si>
  <si>
    <t>12:18 PM(N. Mike Jackson left the meeting.Reason: left the meeting.)</t>
  </si>
  <si>
    <t>129 kbps</t>
  </si>
  <si>
    <t>19 ms</t>
  </si>
  <si>
    <t>969 kbps</t>
  </si>
  <si>
    <t>233 kbps</t>
  </si>
  <si>
    <t>20 ms</t>
  </si>
  <si>
    <t>Rod Stutt (Guest)</t>
  </si>
  <si>
    <t>Regina (CA )</t>
  </si>
  <si>
    <t>12:01 PM(Rod Stutt got disconnected from the meeting.Reason: Network connection error. )</t>
  </si>
  <si>
    <t>127 kbps</t>
  </si>
  <si>
    <t>75 ms</t>
  </si>
  <si>
    <t>0.29 %(5.75 %)</t>
  </si>
  <si>
    <t>842 kbps</t>
  </si>
  <si>
    <t>0.51 %(6.41 %)</t>
  </si>
  <si>
    <t>31 kbps</t>
  </si>
  <si>
    <t>101 ms</t>
  </si>
  <si>
    <t>16 ms</t>
  </si>
  <si>
    <t>Paul Goodrum (Guest)</t>
  </si>
  <si>
    <t>Denver (US )</t>
  </si>
  <si>
    <t>Cellular</t>
  </si>
  <si>
    <t>12:18 PM(Paul Goodrum left the meeting.Reason: Host closed the meeting. )</t>
  </si>
  <si>
    <t>84 ms</t>
  </si>
  <si>
    <t>23 ms</t>
  </si>
  <si>
    <t>145 kbps</t>
  </si>
  <si>
    <t>80 ms</t>
  </si>
  <si>
    <t>32 kbps</t>
  </si>
  <si>
    <t>13 ms</t>
  </si>
  <si>
    <t>4 fps</t>
  </si>
  <si>
    <t>jcondon1 (Guest)</t>
  </si>
  <si>
    <t>Anchorage (US )</t>
  </si>
  <si>
    <t>12:18 PM(jcondon1 left the meeting.Reason: Host closed the meeting. )</t>
  </si>
  <si>
    <t>163 kbps</t>
  </si>
  <si>
    <t>179 ms</t>
  </si>
  <si>
    <t>405 ms</t>
  </si>
  <si>
    <t>18 ms</t>
  </si>
  <si>
    <t>176 ms</t>
  </si>
  <si>
    <t>0.05 %(2.4 %)</t>
  </si>
  <si>
    <t>34.4 %(77.17 %)</t>
  </si>
  <si>
    <t>429 kbps</t>
  </si>
  <si>
    <t>398 kbps</t>
  </si>
  <si>
    <t>180 ms</t>
  </si>
  <si>
    <t>343 ms</t>
  </si>
  <si>
    <t>142 ms</t>
  </si>
  <si>
    <t>0.05 %(2.13 %)</t>
  </si>
  <si>
    <t>12.25 %(55.6 %)</t>
  </si>
  <si>
    <t>160*90</t>
  </si>
  <si>
    <t>162 ms</t>
  </si>
  <si>
    <t>Mac</t>
  </si>
  <si>
    <t>Irving (US )</t>
  </si>
  <si>
    <t>Logi 4K Pro</t>
  </si>
  <si>
    <t>Bose Color II SoundLink</t>
  </si>
  <si>
    <t>United States (Cloud Top)</t>
  </si>
  <si>
    <t>12:18 PM(Steve Nellis left the meeting.Reason: Host ended the meeting.)</t>
  </si>
  <si>
    <t>5.7.1.499</t>
  </si>
  <si>
    <t>112 kbps</t>
  </si>
  <si>
    <t>25 kbps</t>
  </si>
  <si>
    <t>983 kbps</t>
  </si>
  <si>
    <t>370 kbps</t>
  </si>
  <si>
    <t>42 ms</t>
  </si>
  <si>
    <t>15 fps</t>
  </si>
  <si>
    <t>Long Nguyen (Guest)</t>
  </si>
  <si>
    <t>Fort Myers (US )</t>
  </si>
  <si>
    <t>12:18 PM(Long Nguyen left the meeting.Reason: Host closed the meeting. )</t>
  </si>
  <si>
    <t>46 ms</t>
  </si>
  <si>
    <t>0.24 %(5.63 %)</t>
  </si>
  <si>
    <t>745 kbps</t>
  </si>
  <si>
    <t>0.25 %(9.29 %)</t>
  </si>
  <si>
    <t>Robert Hamilton (Guest)</t>
  </si>
  <si>
    <t>Boise (US )</t>
  </si>
  <si>
    <t>12:18 PM(Robert Hamilton left the meeting.Reason: Host closed the meeting. )</t>
  </si>
  <si>
    <t>92 ms</t>
  </si>
  <si>
    <t>98 ms</t>
  </si>
  <si>
    <t>0.1 %(2.59 %)</t>
  </si>
  <si>
    <t>218 kbps</t>
  </si>
  <si>
    <t>179 kbps</t>
  </si>
  <si>
    <t>94 ms</t>
  </si>
  <si>
    <t>100 ms</t>
  </si>
  <si>
    <t>0.08 %(1.42 %)</t>
  </si>
  <si>
    <t>5 fps</t>
  </si>
  <si>
    <t>95 ms</t>
  </si>
  <si>
    <t>Zamaan Al-shabbani (Guest)</t>
  </si>
  <si>
    <t>Richmond (US )</t>
  </si>
  <si>
    <t>12:18 PM(Zamaan Al-shabbani left the meeting.Reason: Host closed the meeting. )</t>
  </si>
  <si>
    <t>0.03 %(1.41 %)</t>
  </si>
  <si>
    <t>516 kbps</t>
  </si>
  <si>
    <t>0.03 %(2.06 %)</t>
  </si>
  <si>
    <t>Don Colegrove (Guest)</t>
  </si>
  <si>
    <t xml:space="preserve"> (US )</t>
  </si>
  <si>
    <t>11:51 AM(Don Colegrove got disconnected from the meeting.Reason: Network connection error. )</t>
  </si>
  <si>
    <t>387 ms</t>
  </si>
  <si>
    <t>32 ms</t>
  </si>
  <si>
    <t>1.3 %(14.51 %)</t>
  </si>
  <si>
    <t>222 kbps</t>
  </si>
  <si>
    <t>406 ms</t>
  </si>
  <si>
    <t>0.77 %(10.38 %)</t>
  </si>
  <si>
    <t>328 ms</t>
  </si>
  <si>
    <t>Cecelia Wright Brown (Guest)</t>
  </si>
  <si>
    <t>Baltimore (US )</t>
  </si>
  <si>
    <t>12:18 PM(Cecelia Wright Brown left the meeting.Reason: Host closed the meeting. )</t>
  </si>
  <si>
    <t>111 ms</t>
  </si>
  <si>
    <t>378 kbps</t>
  </si>
  <si>
    <t>108 ms</t>
  </si>
  <si>
    <t>640*360</t>
  </si>
  <si>
    <t>Sean Foley (Guest)</t>
  </si>
  <si>
    <t>Newport (US )</t>
  </si>
  <si>
    <t>12:18 PM(Sean Foley left the meeting.Reason: Host closed the meeting. )</t>
  </si>
  <si>
    <t>46 kbps</t>
  </si>
  <si>
    <t>29 ms</t>
  </si>
  <si>
    <t>2 ms</t>
  </si>
  <si>
    <t>0.04 %(2.38 %)</t>
  </si>
  <si>
    <t>1099 kbps</t>
  </si>
  <si>
    <t>143 kbps</t>
  </si>
  <si>
    <t>30 ms</t>
  </si>
  <si>
    <t>0.08 %(7.62 %)</t>
  </si>
  <si>
    <t>Angela Deans - Sask Polytech (Guest)</t>
  </si>
  <si>
    <t>Moose Jaw (CA )</t>
  </si>
  <si>
    <t>12:18 PM(Angela Deans - Sask Polytech left the meeting.Reason: left the meeting.)</t>
  </si>
  <si>
    <t>130 kbps</t>
  </si>
  <si>
    <t>57 ms</t>
  </si>
  <si>
    <t>0.07 %(4.31 %)</t>
  </si>
  <si>
    <t>716 kbps</t>
  </si>
  <si>
    <t>0.07 %(5.3 %)</t>
  </si>
  <si>
    <t>58 ms</t>
  </si>
  <si>
    <t>Souhail (Guest)</t>
  </si>
  <si>
    <t>Peoria (US )</t>
  </si>
  <si>
    <t>12:18 PM(Souhail left the meeting.Reason: Host closed the meeting. )</t>
  </si>
  <si>
    <t>24 ms</t>
  </si>
  <si>
    <t>464 kbps</t>
  </si>
  <si>
    <t>290 kbps</t>
  </si>
  <si>
    <t>Vahid Faghihi (Guest)</t>
  </si>
  <si>
    <t>Bryan (US )</t>
  </si>
  <si>
    <t>11:45 AM(Vahid Faghihi left the meeting.Reason: left the meeting.)</t>
  </si>
  <si>
    <t>1540 kbps</t>
  </si>
  <si>
    <t>51 kbps</t>
  </si>
  <si>
    <t>mckeegss@delhi.edu (Guest)</t>
  </si>
  <si>
    <t>De Lancey (US )</t>
  </si>
  <si>
    <t>12:18 PM(mckeegss@delhi.edu left the meeting.Reason: Host closed the meeting. )</t>
  </si>
  <si>
    <t>223 kbps</t>
  </si>
  <si>
    <t>291 kbps</t>
  </si>
  <si>
    <t>3 ms</t>
  </si>
  <si>
    <t>Doug Smith (Guest)</t>
  </si>
  <si>
    <t>Gardnerville (US )</t>
  </si>
  <si>
    <t>12:18 PM(Doug Smith left the meeting.Reason: Host closed the meeting. )</t>
  </si>
  <si>
    <t>102 ms</t>
  </si>
  <si>
    <t>958 kbps</t>
  </si>
  <si>
    <t>Hung Nguyen (Guest)</t>
  </si>
  <si>
    <t>Fullerton (US )</t>
  </si>
  <si>
    <t>12:18 PM(Hung Nguyen left the meeting.Reason: Host closed the meeting. )</t>
  </si>
  <si>
    <t>14 ms</t>
  </si>
  <si>
    <t>0.11 %(4.49 %)</t>
  </si>
  <si>
    <t>859 kbps</t>
  </si>
  <si>
    <t>105 ms</t>
  </si>
  <si>
    <t>0.14 %(10.0 %)</t>
  </si>
  <si>
    <t>96 ms</t>
  </si>
  <si>
    <t>John E. Schaufelberger (Guest)</t>
  </si>
  <si>
    <t>Seattle (US )</t>
  </si>
  <si>
    <t>12:18 PM(John E. Schaufelberger left the meeting.Reason: Host closed the meeting. )</t>
  </si>
  <si>
    <t>111 kbps</t>
  </si>
  <si>
    <t>79 ms</t>
  </si>
  <si>
    <t>728 kbps</t>
  </si>
  <si>
    <t>83 ms</t>
  </si>
  <si>
    <t>0.01 %(2.63 %)</t>
  </si>
  <si>
    <t>Svetlana Olbina# Colorado State University (Guest)</t>
  </si>
  <si>
    <t>Fort Collins (US )</t>
  </si>
  <si>
    <t>SSL</t>
  </si>
  <si>
    <t>12:18 PM(Svetlana Olbina# Colorado State University left the meeting.Reason: Host closed the meeting. )</t>
  </si>
  <si>
    <t>131 kbps</t>
  </si>
  <si>
    <t>0.02 %(1.93 %)</t>
  </si>
  <si>
    <t>495 kbps</t>
  </si>
  <si>
    <t>204 kbps</t>
  </si>
  <si>
    <t>41 ms</t>
  </si>
  <si>
    <t>Mohamed Diab (Guest)</t>
  </si>
  <si>
    <t>Mankato (US )</t>
  </si>
  <si>
    <t>12:18 PM(Mohamed Diab left the meeting.Reason: left the meeting.)</t>
  </si>
  <si>
    <t>996 kbps</t>
  </si>
  <si>
    <t>0.03 %(0.68 %)</t>
  </si>
  <si>
    <t>Lameck Onsarigo (Guest)</t>
  </si>
  <si>
    <t>Chagrin Falls (US )</t>
  </si>
  <si>
    <t>12:19 PM(Lameck Onsarigo got disconnected from the meeting.Reason: Network connection error. )</t>
  </si>
  <si>
    <t>139 kbps</t>
  </si>
  <si>
    <t>76 ms</t>
  </si>
  <si>
    <t>1.9 %(7.16 %)</t>
  </si>
  <si>
    <t>295 kbps</t>
  </si>
  <si>
    <t>0.07 %(1.6 %)</t>
  </si>
  <si>
    <t>30 kbps</t>
  </si>
  <si>
    <t>Joseph Delaney (Guest)</t>
  </si>
  <si>
    <t>Poplarville (US )</t>
  </si>
  <si>
    <t>12:18 PM(Joseph Delaney left the meeting.Reason: Host closed the meeting. )</t>
  </si>
  <si>
    <t>132 kbps</t>
  </si>
  <si>
    <t>60 ms</t>
  </si>
  <si>
    <t>0.01 %(0.67 %)</t>
  </si>
  <si>
    <t>678 kbps</t>
  </si>
  <si>
    <t>166 kbps</t>
  </si>
  <si>
    <t>62 ms</t>
  </si>
  <si>
    <t>71 ms</t>
  </si>
  <si>
    <t>17 ms</t>
  </si>
  <si>
    <t>Charles Roesset (Guest)</t>
  </si>
  <si>
    <t>Oakland (US )</t>
  </si>
  <si>
    <t>11:58 AM(Charles Roesset left the meeting.Reason: left the meeting.)</t>
  </si>
  <si>
    <t>177 ms</t>
  </si>
  <si>
    <t>0.03 %(1.13 %)</t>
  </si>
  <si>
    <t>1166 kbps</t>
  </si>
  <si>
    <t>189 ms</t>
  </si>
  <si>
    <t>0.02 %(1.39 %)</t>
  </si>
  <si>
    <t>169 ms</t>
  </si>
  <si>
    <t>11 ms</t>
  </si>
  <si>
    <t>Tammy McCuen (Guest)</t>
  </si>
  <si>
    <t>Norman (US )</t>
  </si>
  <si>
    <t>12:18 PM(Tammy McCuen left the meeting.Reason: Host closed the meeting. )</t>
  </si>
  <si>
    <t>77 ms</t>
  </si>
  <si>
    <t>496 kbps</t>
  </si>
  <si>
    <t>2.4 %(10.7 %)</t>
  </si>
  <si>
    <t>Edward’s iPhone (Guest)</t>
  </si>
  <si>
    <t>Chicago (US )</t>
  </si>
  <si>
    <t>12:04 PM(Edward’s iPhone left the meeting.Reason: left the meeting.)</t>
  </si>
  <si>
    <t>81 ms</t>
  </si>
  <si>
    <t>0.03 %(0.96 %)</t>
  </si>
  <si>
    <t>475 kbps</t>
  </si>
  <si>
    <t>85 ms</t>
  </si>
  <si>
    <t>0.03 %(1.14 %)</t>
  </si>
  <si>
    <t>74 kbps</t>
  </si>
  <si>
    <t>Jeong Woo - Cal Poly CM (Guest)</t>
  </si>
  <si>
    <t>Nipomo (US )</t>
  </si>
  <si>
    <t>12:18 PM(Jeong Woo - Cal Poly CM left the meeting.Reason: left the meeting.)</t>
  </si>
  <si>
    <t>0.02 %(0.39 %)</t>
  </si>
  <si>
    <t>1017 kbps</t>
  </si>
  <si>
    <t>88 kbps</t>
  </si>
  <si>
    <t>88 ms</t>
  </si>
  <si>
    <t>93 ms</t>
  </si>
  <si>
    <t>0.02 %(0.38 %)</t>
  </si>
  <si>
    <t>Tom Cole (Guest)</t>
  </si>
  <si>
    <t>Bothell (US )</t>
  </si>
  <si>
    <t>12:18 PM(Tom Cole left the meeting.Reason: left the meeting.)</t>
  </si>
  <si>
    <t>71 kbps</t>
  </si>
  <si>
    <t>1018 kbps</t>
  </si>
  <si>
    <t>89 kbps</t>
  </si>
  <si>
    <t>78 ms</t>
  </si>
  <si>
    <t>Charles Berryman (Guest)</t>
  </si>
  <si>
    <t>Saint Francisville (US )</t>
  </si>
  <si>
    <t>12:18 PM(Charles Berryman left the meeting.Reason: Host closed the meeting. )</t>
  </si>
  <si>
    <t>68 kbps</t>
  </si>
  <si>
    <t>658 kbps</t>
  </si>
  <si>
    <t>256 kbps</t>
  </si>
  <si>
    <t>Wallied Orabi (Guest)</t>
  </si>
  <si>
    <t>Miami (US )</t>
  </si>
  <si>
    <t>12:18 PM(Wallied Orabi left the meeting.Reason: Host closed the meeting. )</t>
  </si>
  <si>
    <t>346 kbps</t>
  </si>
  <si>
    <t>216 kbps</t>
  </si>
  <si>
    <t>Suzanne Miller (Guest)</t>
  </si>
  <si>
    <t>Kingsley (US )</t>
  </si>
  <si>
    <t>12:18 PM(Suzanne Miller left the meeting.Reason: Host closed the meeting. )</t>
  </si>
  <si>
    <t>91 ms</t>
  </si>
  <si>
    <t>627 kbps</t>
  </si>
  <si>
    <t>83 kbps</t>
  </si>
  <si>
    <t>12 ms</t>
  </si>
  <si>
    <t>0.34 %(3.29 %)</t>
  </si>
  <si>
    <t>Carr (Guest)</t>
  </si>
  <si>
    <t>Little Rock (US )</t>
  </si>
  <si>
    <t>12:18 PM(Carr left the meeting.Reason: Host closed the meeting. )</t>
  </si>
  <si>
    <t>11 kbps</t>
  </si>
  <si>
    <t>53 ms</t>
  </si>
  <si>
    <t>0.03 %(1.56 %)</t>
  </si>
  <si>
    <t>0.09 %(0.99 %)</t>
  </si>
  <si>
    <t>316 kbps</t>
  </si>
  <si>
    <t>0.03 %(1.24 %)</t>
  </si>
  <si>
    <t>Shima Clarke (Guest)</t>
  </si>
  <si>
    <t>Georgia (US )</t>
  </si>
  <si>
    <t>12:18 PM(Shima Clarke left the meeting.Reason: Host closed the meeting. )</t>
  </si>
  <si>
    <t>54 kbps</t>
  </si>
  <si>
    <t>56 ms</t>
  </si>
  <si>
    <t>59 ms</t>
  </si>
  <si>
    <t>691 kbps</t>
  </si>
  <si>
    <t>100 kbps</t>
  </si>
  <si>
    <t>54 ms</t>
  </si>
  <si>
    <t>61 ms</t>
  </si>
  <si>
    <t>Gregory Kelly (Guest)</t>
  </si>
  <si>
    <t>Cincinnati (US )</t>
  </si>
  <si>
    <t>12:18 PM(Gregory Kelly left the meeting.Reason: Host closed the meeting. )</t>
  </si>
  <si>
    <t>519 kbps</t>
  </si>
  <si>
    <t>Qian Chen (Guest)</t>
  </si>
  <si>
    <t>Dublin (US )</t>
  </si>
  <si>
    <t>12:18 PM(Qian Chen left the meeting.Reason: left the meeting.)</t>
  </si>
  <si>
    <t>133 kbps</t>
  </si>
  <si>
    <t>0.11 %(2.21 %)</t>
  </si>
  <si>
    <t>660 kbps</t>
  </si>
  <si>
    <t>0.13 %(3.06 %)</t>
  </si>
  <si>
    <t>lewis waller (Guest)</t>
  </si>
  <si>
    <t>Palmyra (US )</t>
  </si>
  <si>
    <t>12:02 PM(lewis waller left the meeting.Reason: left the meeting.)</t>
  </si>
  <si>
    <t>52 ms</t>
  </si>
  <si>
    <t>176 kbps</t>
  </si>
  <si>
    <t>63 ms</t>
  </si>
  <si>
    <t>0.04 %(0.15 %)</t>
  </si>
  <si>
    <t>David Batie (Guest)</t>
  </si>
  <si>
    <t>12:18 PM(David Batie left the meeting.Reason: Host closed the meeting. )</t>
  </si>
  <si>
    <t>69 kbps</t>
  </si>
  <si>
    <t>0.04 %(0.78 %)</t>
  </si>
  <si>
    <t>Sinem Mollaoglu (Guest)</t>
  </si>
  <si>
    <t>Okemos (US )</t>
  </si>
  <si>
    <t>12:18 PM(Sinem Mollaoglu left the meeting.Reason: left the meeting.)</t>
  </si>
  <si>
    <t>1130 kbps</t>
  </si>
  <si>
    <t>67 kbps</t>
  </si>
  <si>
    <t>Gebken# Richard J (Guest)</t>
  </si>
  <si>
    <t>Strafford (US )</t>
  </si>
  <si>
    <t>12:18 PM(Gebken# Richard J left the meeting.Reason: left the meeting.)</t>
  </si>
  <si>
    <t>605 kbps</t>
  </si>
  <si>
    <t>Geno (Guest)</t>
  </si>
  <si>
    <t>Boca Raton (US )</t>
  </si>
  <si>
    <t>12:18 PM(Geno left the meeting.Reason: Host closed the meeting. )</t>
  </si>
  <si>
    <t>21 kbps</t>
  </si>
  <si>
    <t>0.01 %(0.42 %)</t>
  </si>
  <si>
    <t>879 kbps</t>
  </si>
  <si>
    <t>249 kbps</t>
  </si>
  <si>
    <t>0.06 %(2.19 %)</t>
  </si>
  <si>
    <t>Gery Frie# BRCC Construction Management (Guest)</t>
  </si>
  <si>
    <t>Baton Rouge (US )</t>
  </si>
  <si>
    <t>12:18 PM(Gery Frie# BRCC Construction Management left the meeting.Reason: Host closed the meeting. )</t>
  </si>
  <si>
    <t>885 kbps</t>
  </si>
  <si>
    <t>4 ms</t>
  </si>
  <si>
    <t>Jerry Gao (Guest)</t>
  </si>
  <si>
    <t>Fargo (US )</t>
  </si>
  <si>
    <t>12:18 PM(Jerry Gao left the meeting.Reason: Host closed the meeting. )</t>
  </si>
  <si>
    <t>55 kbps</t>
  </si>
  <si>
    <t>0.01 %(0.28 %)</t>
  </si>
  <si>
    <t>4.5 %(16.14 %)</t>
  </si>
  <si>
    <t>912 kbps</t>
  </si>
  <si>
    <t>190 kbps</t>
  </si>
  <si>
    <t>0.01 %(1.13 %)</t>
  </si>
  <si>
    <t>0.01 %(0.35 %)</t>
  </si>
  <si>
    <t>Tamie Taylor (Guest)</t>
  </si>
  <si>
    <t>12:18 PM(Tamie Taylor left the meeting.Reason: Host closed the meeting. )</t>
  </si>
  <si>
    <t>106 ms</t>
  </si>
  <si>
    <t>0.01 %(1.82 %)</t>
  </si>
  <si>
    <t>118 kbps</t>
  </si>
  <si>
    <t>0.03 %(0.53 %)</t>
  </si>
  <si>
    <t>Majed Dabdoub (Guest)</t>
  </si>
  <si>
    <t>Mason (US )</t>
  </si>
  <si>
    <t>12:18 PM(Majed Dabdoub left the meeting.Reason: Host closed the meeting. )</t>
  </si>
  <si>
    <t>15 ms</t>
  </si>
  <si>
    <t>251 kbps</t>
  </si>
  <si>
    <t>73 kbps</t>
  </si>
  <si>
    <t>Dimitar Todorov (Guest)</t>
  </si>
  <si>
    <t>Plovdiv (BG )</t>
  </si>
  <si>
    <t>12:10 PM(Dimitar Todorov left the meeting.Reason: left the meeting.)</t>
  </si>
  <si>
    <t>132 ms</t>
  </si>
  <si>
    <t>574 kbps</t>
  </si>
  <si>
    <t>131 ms</t>
  </si>
  <si>
    <t>Cheryel Goodale (Guest)</t>
  </si>
  <si>
    <t>Edmonton (CA )</t>
  </si>
  <si>
    <t>12:17 PM(Cheryel Goodale left the meeting.Reason: left the meeting.)</t>
  </si>
  <si>
    <t>134 kbps</t>
  </si>
  <si>
    <t>107 ms</t>
  </si>
  <si>
    <t>186 kbps</t>
  </si>
  <si>
    <t>57 kbps</t>
  </si>
  <si>
    <t>109 ms</t>
  </si>
  <si>
    <t>117 ms</t>
  </si>
  <si>
    <t>0.51 %(2.35 %)</t>
  </si>
  <si>
    <t>Kristin Haller (Guest)</t>
  </si>
  <si>
    <t>Broomfield (US )</t>
  </si>
  <si>
    <t>12:18 PM(Kristin Haller left the meeting.Reason: left the meeting.)</t>
  </si>
  <si>
    <t>187 kbps</t>
  </si>
  <si>
    <t>36 kbps</t>
  </si>
  <si>
    <t>Derrek Dunn (Guest)</t>
  </si>
  <si>
    <t>Princess Anne (US )</t>
  </si>
  <si>
    <t>11:59 AM(Derrek Dunn left the meeting.Reason: left the meeting.)</t>
  </si>
  <si>
    <t>1004 kbps</t>
  </si>
  <si>
    <t>0.01 %(2.62 %)</t>
  </si>
  <si>
    <t>22 kbps</t>
  </si>
  <si>
    <t>Joel Wao (Guest)</t>
  </si>
  <si>
    <t>Tuskegee (US )</t>
  </si>
  <si>
    <t>12:18 PM(Joel Wao left the meeting.Reason: Host closed the meeting. )</t>
  </si>
  <si>
    <t>0.23 %(12.21 %)</t>
  </si>
  <si>
    <t>847 kbps</t>
  </si>
  <si>
    <t>0.22 %(17.54 %)</t>
  </si>
  <si>
    <t>Chris Soffe (Guest)</t>
  </si>
  <si>
    <t>Alpharetta (US )</t>
  </si>
  <si>
    <t>12:18 PM(Chris Soffe left the meeting.Reason: left the meeting.)</t>
  </si>
  <si>
    <t>21 ms</t>
  </si>
  <si>
    <t>414 kbps</t>
  </si>
  <si>
    <t>22 ms</t>
  </si>
  <si>
    <t>TS (Guest)</t>
  </si>
  <si>
    <t>Houston (US )</t>
  </si>
  <si>
    <t>11:57 AM(TS left the meeting.Reason: left the meeting.)</t>
  </si>
  <si>
    <t>0.94 %(13.87 %)</t>
  </si>
  <si>
    <t>462 kbps</t>
  </si>
  <si>
    <t>78 kbps</t>
  </si>
  <si>
    <t>0.88 %(12.18 %)</t>
  </si>
  <si>
    <t>86 ms</t>
  </si>
  <si>
    <t>2 fps</t>
  </si>
  <si>
    <t>12:09 PM(Don Colegrove got disconnected from the meeting.Reason: Network connection error. )</t>
  </si>
  <si>
    <t>149 kbps</t>
  </si>
  <si>
    <t>563 ms</t>
  </si>
  <si>
    <t>9.77 %(33.91 %)</t>
  </si>
  <si>
    <t>697 kbps</t>
  </si>
  <si>
    <t>583 ms</t>
  </si>
  <si>
    <t>7.45 %(27.01 %)</t>
  </si>
  <si>
    <t>274 ms</t>
  </si>
  <si>
    <t>Ben Ilozor (Guest)</t>
  </si>
  <si>
    <t>Ann Arbor (US )</t>
  </si>
  <si>
    <t>12:18 PM(Ben Ilozor left the meeting.Reason: Host closed the meeting. )</t>
  </si>
  <si>
    <t>136 kbps</t>
  </si>
  <si>
    <t>0.38 %(6.8 %)</t>
  </si>
  <si>
    <t>0.41 %(13.77 %)</t>
  </si>
  <si>
    <t>12:12 PM(Don Colegrove got disconnected from the meeting.Reason: Network connection error. )</t>
  </si>
  <si>
    <t>144 kbps</t>
  </si>
  <si>
    <t>1757 ms</t>
  </si>
  <si>
    <t>6.95 %(38.55 %)</t>
  </si>
  <si>
    <t>232 kbps</t>
  </si>
  <si>
    <t>2894 ms</t>
  </si>
  <si>
    <t>6.8 %(35.47 %)</t>
  </si>
  <si>
    <t>556 ms</t>
  </si>
  <si>
    <t>134 ms</t>
  </si>
  <si>
    <t>3 fps</t>
  </si>
  <si>
    <t>Rob Ries (Guest)</t>
  </si>
  <si>
    <t>Gainesville (US )</t>
  </si>
  <si>
    <t>12:18 PM(Rob Ries left the meeting.Reason: Host closed the meeting. )</t>
  </si>
  <si>
    <t>49 kbps</t>
  </si>
  <si>
    <t>212 kbps</t>
  </si>
  <si>
    <t>John Schmidt (Guest)</t>
  </si>
  <si>
    <t>Albany (US )</t>
  </si>
  <si>
    <t>12:18 PM(John Schmidt left the meeting.Reason: Host closed the meeting. )</t>
  </si>
  <si>
    <t>80 kbps</t>
  </si>
  <si>
    <t>0.02 %(1.24 %)</t>
  </si>
  <si>
    <t>0.34 %(5.11 %)</t>
  </si>
  <si>
    <t>336 kbps</t>
  </si>
  <si>
    <t>736 kbps</t>
  </si>
  <si>
    <t>0.02 %(0.79 %)</t>
  </si>
  <si>
    <t>0.47 %(12.48 %)</t>
  </si>
  <si>
    <t>Pramen Shrestha (Guest)</t>
  </si>
  <si>
    <t>Henderson (US )</t>
  </si>
  <si>
    <t>12:18 PM(Pramen Shrestha left the meeting.Reason: Host closed the meeting. )</t>
  </si>
  <si>
    <t>603 kbps</t>
  </si>
  <si>
    <t>United States;United States (HT)</t>
  </si>
  <si>
    <t>12:18 PM(Rod Stutt left the meeting.Reason: Host closed the meeting. )</t>
  </si>
  <si>
    <t>0.16 %(3.42 %)</t>
  </si>
  <si>
    <t>208 kbps</t>
  </si>
  <si>
    <t>0.05 %(1.61 %)</t>
  </si>
  <si>
    <t>47 kbps</t>
  </si>
  <si>
    <t>12:18 PM(Don Colegrove left the meeting.Reason: Host closed the meeting. )</t>
  </si>
  <si>
    <t>1057 ms</t>
  </si>
  <si>
    <t>70 ms</t>
  </si>
  <si>
    <t>9.4 %(35.75 %)</t>
  </si>
  <si>
    <t>463 kbps</t>
  </si>
  <si>
    <t>704 ms</t>
  </si>
  <si>
    <t>9.1 %(30.03 %)</t>
  </si>
  <si>
    <t>-*-</t>
  </si>
  <si>
    <t>656 ms</t>
  </si>
  <si>
    <t>104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</si>
</sst>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TimesNewRomanPSMT"/>
      <family val="2"/>
    </font>
    <font>
      <sz val="12"/>
      <color theme="1"/>
      <name val="TimesNewRomanPS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NewRomanPSMT"/>
      <family val="2"/>
    </font>
    <font>
      <b/>
      <sz val="13"/>
      <color theme="3"/>
      <name val="TimesNewRomanPSMT"/>
      <family val="2"/>
    </font>
    <font>
      <b/>
      <sz val="11"/>
      <color theme="3"/>
      <name val="TimesNewRomanPSMT"/>
      <family val="2"/>
    </font>
    <font>
      <sz val="12"/>
      <color rgb="FF006100"/>
      <name val="TimesNewRomanPSMT"/>
      <family val="2"/>
    </font>
    <font>
      <sz val="12"/>
      <color rgb="FF9C0006"/>
      <name val="TimesNewRomanPSMT"/>
      <family val="2"/>
    </font>
    <font>
      <sz val="12"/>
      <color rgb="FF9C5700"/>
      <name val="TimesNewRomanPSMT"/>
      <family val="2"/>
    </font>
    <font>
      <sz val="12"/>
      <color rgb="FF3F3F76"/>
      <name val="TimesNewRomanPSMT"/>
      <family val="2"/>
    </font>
    <font>
      <b/>
      <sz val="12"/>
      <color rgb="FF3F3F3F"/>
      <name val="TimesNewRomanPSMT"/>
      <family val="2"/>
    </font>
    <font>
      <b/>
      <sz val="12"/>
      <color rgb="FFFA7D00"/>
      <name val="TimesNewRomanPSMT"/>
      <family val="2"/>
    </font>
    <font>
      <sz val="12"/>
      <color rgb="FFFA7D00"/>
      <name val="TimesNewRomanPSMT"/>
      <family val="2"/>
    </font>
    <font>
      <b/>
      <sz val="12"/>
      <color theme="0"/>
      <name val="TimesNewRomanPSMT"/>
      <family val="2"/>
    </font>
    <font>
      <sz val="12"/>
      <color rgb="FFFF0000"/>
      <name val="TimesNewRomanPSMT"/>
      <family val="2"/>
    </font>
    <font>
      <i/>
      <sz val="12"/>
      <color rgb="FF7F7F7F"/>
      <name val="TimesNewRomanPSMT"/>
      <family val="2"/>
    </font>
    <font>
      <b/>
      <sz val="12"/>
      <color theme="1"/>
      <name val="TimesNewRomanPSMT"/>
      <family val="2"/>
    </font>
    <font>
      <sz val="12"/>
      <color theme="0"/>
      <name val="TimesNewRomanPSM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3"/>
  <sheetViews>
    <sheetView tabSelected="1" workbookViewId="0">
      <selection activeCell="G6" sqref="G6"/>
    </sheetView>
  </sheetViews>
  <sheetFormatPr baseColWidth="10" defaultRowHeight="16"/>
  <sheetData>
    <row r="1" spans="1:4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s="1">
        <v>44398.475694444445</v>
      </c>
      <c r="H2" s="2">
        <v>0.51250000000000007</v>
      </c>
      <c r="I2" s="3">
        <v>3.7256944444444447E-2</v>
      </c>
      <c r="J2">
        <v>69</v>
      </c>
      <c r="K2" t="s">
        <v>25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>
      <c r="A5" t="s">
        <v>75</v>
      </c>
      <c r="B5" t="s">
        <v>76</v>
      </c>
      <c r="D5" t="s">
        <v>77</v>
      </c>
      <c r="E5" t="s">
        <v>78</v>
      </c>
      <c r="I5" t="s">
        <v>79</v>
      </c>
      <c r="J5" t="s">
        <v>80</v>
      </c>
      <c r="K5" s="2">
        <v>0.47569444444444442</v>
      </c>
      <c r="L5" t="s">
        <v>81</v>
      </c>
      <c r="N5" t="s">
        <v>82</v>
      </c>
      <c r="O5" t="s">
        <v>83</v>
      </c>
      <c r="P5" t="s">
        <v>84</v>
      </c>
      <c r="Q5" t="s">
        <v>83</v>
      </c>
      <c r="R5" t="s">
        <v>85</v>
      </c>
      <c r="S5" t="s">
        <v>83</v>
      </c>
      <c r="T5">
        <f>-(0.22 %)</f>
        <v>-2.2000000000000001E-3</v>
      </c>
      <c r="U5" t="s">
        <v>86</v>
      </c>
      <c r="V5" t="s">
        <v>87</v>
      </c>
      <c r="W5" t="s">
        <v>83</v>
      </c>
      <c r="X5" t="s">
        <v>88</v>
      </c>
      <c r="Y5" t="s">
        <v>83</v>
      </c>
      <c r="Z5" t="s">
        <v>85</v>
      </c>
      <c r="AA5" t="s">
        <v>83</v>
      </c>
      <c r="AB5">
        <f>-(0.04 %)</f>
        <v>-4.0000000000000002E-4</v>
      </c>
      <c r="AC5" t="s">
        <v>86</v>
      </c>
      <c r="AD5" t="s">
        <v>89</v>
      </c>
      <c r="AE5" t="s">
        <v>83</v>
      </c>
      <c r="AF5" t="s">
        <v>90</v>
      </c>
      <c r="AG5" t="s">
        <v>83</v>
      </c>
      <c r="AH5" t="s">
        <v>91</v>
      </c>
      <c r="AI5" t="s">
        <v>91</v>
      </c>
      <c r="AJ5" t="s">
        <v>88</v>
      </c>
      <c r="AK5" t="s">
        <v>88</v>
      </c>
      <c r="AL5" t="s">
        <v>85</v>
      </c>
      <c r="AM5" t="s">
        <v>85</v>
      </c>
      <c r="AN5" t="s">
        <v>86</v>
      </c>
      <c r="AO5" t="s">
        <v>86</v>
      </c>
      <c r="AP5" t="s">
        <v>92</v>
      </c>
      <c r="AQ5" t="s">
        <v>92</v>
      </c>
      <c r="AR5" t="s">
        <v>93</v>
      </c>
      <c r="AS5" t="s">
        <v>93</v>
      </c>
      <c r="AT5" s="4">
        <v>0.01</v>
      </c>
      <c r="AU5" s="4">
        <v>0.03</v>
      </c>
      <c r="AV5" s="4">
        <v>0.06</v>
      </c>
      <c r="AW5" s="4">
        <v>0.25</v>
      </c>
    </row>
    <row r="6" spans="1:49">
      <c r="A6" t="s">
        <v>94</v>
      </c>
      <c r="B6" t="s">
        <v>76</v>
      </c>
      <c r="D6" t="s">
        <v>95</v>
      </c>
      <c r="E6" t="s">
        <v>96</v>
      </c>
      <c r="I6" t="s">
        <v>79</v>
      </c>
      <c r="J6" t="s">
        <v>80</v>
      </c>
      <c r="K6" s="2">
        <v>0.47569444444444442</v>
      </c>
      <c r="L6" t="s">
        <v>97</v>
      </c>
      <c r="N6" t="s">
        <v>82</v>
      </c>
      <c r="O6" t="s">
        <v>83</v>
      </c>
      <c r="P6" t="s">
        <v>98</v>
      </c>
      <c r="Q6" t="s">
        <v>83</v>
      </c>
      <c r="R6" t="s">
        <v>85</v>
      </c>
      <c r="S6" t="s">
        <v>83</v>
      </c>
      <c r="T6">
        <f>-(0.03 %)</f>
        <v>-2.9999999999999997E-4</v>
      </c>
      <c r="U6" t="s">
        <v>86</v>
      </c>
      <c r="V6" t="s">
        <v>99</v>
      </c>
      <c r="W6" t="s">
        <v>83</v>
      </c>
      <c r="X6" t="s">
        <v>98</v>
      </c>
      <c r="Y6" t="s">
        <v>83</v>
      </c>
      <c r="Z6" t="s">
        <v>85</v>
      </c>
      <c r="AA6" t="s">
        <v>83</v>
      </c>
      <c r="AB6" t="s">
        <v>86</v>
      </c>
      <c r="AC6" t="s">
        <v>86</v>
      </c>
      <c r="AD6" t="s">
        <v>100</v>
      </c>
      <c r="AE6" t="s">
        <v>83</v>
      </c>
      <c r="AF6" t="s">
        <v>101</v>
      </c>
      <c r="AG6" t="s">
        <v>83</v>
      </c>
      <c r="AH6" t="s">
        <v>102</v>
      </c>
      <c r="AI6" t="s">
        <v>102</v>
      </c>
      <c r="AJ6" t="s">
        <v>98</v>
      </c>
      <c r="AK6" t="s">
        <v>98</v>
      </c>
      <c r="AL6" t="s">
        <v>85</v>
      </c>
      <c r="AM6" t="s">
        <v>85</v>
      </c>
      <c r="AN6" t="s">
        <v>86</v>
      </c>
      <c r="AO6" t="s">
        <v>86</v>
      </c>
      <c r="AP6" t="s">
        <v>92</v>
      </c>
      <c r="AQ6" t="s">
        <v>92</v>
      </c>
      <c r="AR6" t="s">
        <v>93</v>
      </c>
      <c r="AS6" t="s">
        <v>93</v>
      </c>
      <c r="AT6" s="4">
        <v>0.05</v>
      </c>
      <c r="AU6" s="4">
        <v>0.05</v>
      </c>
      <c r="AV6" s="4">
        <v>7.0000000000000007E-2</v>
      </c>
      <c r="AW6" s="4">
        <v>0.18</v>
      </c>
    </row>
    <row r="7" spans="1:49">
      <c r="A7" t="s">
        <v>103</v>
      </c>
      <c r="B7" t="s">
        <v>76</v>
      </c>
      <c r="D7" t="s">
        <v>104</v>
      </c>
      <c r="E7" t="s">
        <v>78</v>
      </c>
      <c r="I7" t="s">
        <v>79</v>
      </c>
      <c r="J7" t="s">
        <v>80</v>
      </c>
      <c r="K7" s="2">
        <v>0.47569444444444442</v>
      </c>
      <c r="L7" t="s">
        <v>105</v>
      </c>
      <c r="N7" t="s">
        <v>82</v>
      </c>
      <c r="O7" t="s">
        <v>83</v>
      </c>
      <c r="P7" t="s">
        <v>106</v>
      </c>
      <c r="Q7" t="s">
        <v>83</v>
      </c>
      <c r="R7" t="s">
        <v>85</v>
      </c>
      <c r="S7" t="s">
        <v>83</v>
      </c>
      <c r="T7">
        <f>-(0.03 %)</f>
        <v>-2.9999999999999997E-4</v>
      </c>
      <c r="U7" t="s">
        <v>86</v>
      </c>
      <c r="V7" t="s">
        <v>107</v>
      </c>
      <c r="W7" t="s">
        <v>108</v>
      </c>
      <c r="X7" t="s">
        <v>106</v>
      </c>
      <c r="Y7" t="s">
        <v>109</v>
      </c>
      <c r="Z7" t="s">
        <v>85</v>
      </c>
      <c r="AA7" t="s">
        <v>110</v>
      </c>
      <c r="AB7">
        <f>-(0.07 %)</f>
        <v>-7.000000000000001E-4</v>
      </c>
      <c r="AC7" t="s">
        <v>86</v>
      </c>
      <c r="AD7" t="s">
        <v>100</v>
      </c>
      <c r="AE7" t="s">
        <v>89</v>
      </c>
      <c r="AF7" t="s">
        <v>111</v>
      </c>
      <c r="AG7" t="s">
        <v>112</v>
      </c>
      <c r="AH7" t="s">
        <v>102</v>
      </c>
      <c r="AI7" t="s">
        <v>102</v>
      </c>
      <c r="AJ7" t="s">
        <v>106</v>
      </c>
      <c r="AK7" t="s">
        <v>106</v>
      </c>
      <c r="AL7" t="s">
        <v>85</v>
      </c>
      <c r="AM7" t="s">
        <v>85</v>
      </c>
      <c r="AN7" t="s">
        <v>86</v>
      </c>
      <c r="AO7" t="s">
        <v>86</v>
      </c>
      <c r="AP7" t="s">
        <v>92</v>
      </c>
      <c r="AQ7" t="s">
        <v>92</v>
      </c>
      <c r="AR7" t="s">
        <v>93</v>
      </c>
      <c r="AS7" t="s">
        <v>93</v>
      </c>
      <c r="AT7" s="4">
        <v>0</v>
      </c>
      <c r="AU7" s="4">
        <v>0</v>
      </c>
      <c r="AV7" s="4">
        <v>0.01</v>
      </c>
      <c r="AW7" s="4">
        <v>0.17</v>
      </c>
    </row>
    <row r="8" spans="1:49">
      <c r="A8" t="s">
        <v>113</v>
      </c>
      <c r="B8" t="s">
        <v>76</v>
      </c>
      <c r="D8" t="s">
        <v>114</v>
      </c>
      <c r="E8" t="s">
        <v>115</v>
      </c>
      <c r="I8" t="s">
        <v>79</v>
      </c>
      <c r="J8" t="s">
        <v>80</v>
      </c>
      <c r="K8" s="2">
        <v>0.47569444444444442</v>
      </c>
      <c r="L8" t="s">
        <v>116</v>
      </c>
      <c r="N8" t="s">
        <v>117</v>
      </c>
      <c r="O8" t="s">
        <v>118</v>
      </c>
      <c r="P8" t="s">
        <v>119</v>
      </c>
      <c r="Q8" t="s">
        <v>120</v>
      </c>
      <c r="R8" t="s">
        <v>121</v>
      </c>
      <c r="S8" t="s">
        <v>122</v>
      </c>
      <c r="T8">
        <f>-(0.11 %)</f>
        <v>-1.1000000000000001E-3</v>
      </c>
      <c r="U8" t="s">
        <v>86</v>
      </c>
      <c r="V8" t="s">
        <v>123</v>
      </c>
      <c r="W8" t="s">
        <v>124</v>
      </c>
      <c r="X8" t="s">
        <v>119</v>
      </c>
      <c r="Y8" t="s">
        <v>125</v>
      </c>
      <c r="Z8" t="s">
        <v>85</v>
      </c>
      <c r="AA8" t="s">
        <v>126</v>
      </c>
      <c r="AB8">
        <f>-(0.15 %)</f>
        <v>-1.5E-3</v>
      </c>
      <c r="AC8" t="s">
        <v>86</v>
      </c>
      <c r="AD8" t="s">
        <v>100</v>
      </c>
      <c r="AE8" t="s">
        <v>83</v>
      </c>
      <c r="AF8" t="s">
        <v>111</v>
      </c>
      <c r="AG8" t="s">
        <v>112</v>
      </c>
      <c r="AH8" t="s">
        <v>102</v>
      </c>
      <c r="AI8" t="s">
        <v>102</v>
      </c>
      <c r="AJ8" t="s">
        <v>119</v>
      </c>
      <c r="AK8" t="s">
        <v>119</v>
      </c>
      <c r="AL8" t="s">
        <v>85</v>
      </c>
      <c r="AM8" t="s">
        <v>85</v>
      </c>
      <c r="AN8" t="s">
        <v>86</v>
      </c>
      <c r="AO8" t="s">
        <v>86</v>
      </c>
      <c r="AP8" t="s">
        <v>92</v>
      </c>
      <c r="AQ8" t="s">
        <v>92</v>
      </c>
      <c r="AR8" t="s">
        <v>93</v>
      </c>
      <c r="AS8" t="s">
        <v>93</v>
      </c>
      <c r="AT8" s="4">
        <v>0</v>
      </c>
      <c r="AU8" s="4">
        <v>0.01</v>
      </c>
      <c r="AV8" s="4">
        <v>0.02</v>
      </c>
      <c r="AW8" s="4">
        <v>0.21</v>
      </c>
    </row>
    <row r="9" spans="1:49">
      <c r="A9" t="s">
        <v>127</v>
      </c>
      <c r="B9" t="s">
        <v>76</v>
      </c>
      <c r="D9" t="s">
        <v>128</v>
      </c>
      <c r="E9" t="s">
        <v>115</v>
      </c>
      <c r="I9" t="s">
        <v>79</v>
      </c>
      <c r="J9" t="s">
        <v>80</v>
      </c>
      <c r="K9" s="2">
        <v>0.47569444444444442</v>
      </c>
      <c r="L9" t="s">
        <v>129</v>
      </c>
      <c r="N9" t="s">
        <v>82</v>
      </c>
      <c r="O9" t="s">
        <v>83</v>
      </c>
      <c r="P9" t="s">
        <v>84</v>
      </c>
      <c r="Q9" t="s">
        <v>83</v>
      </c>
      <c r="R9" t="s">
        <v>121</v>
      </c>
      <c r="S9" t="s">
        <v>83</v>
      </c>
      <c r="T9">
        <f>-(0.25 %)</f>
        <v>-2.5000000000000001E-3</v>
      </c>
      <c r="U9" t="s">
        <v>86</v>
      </c>
      <c r="V9" t="s">
        <v>130</v>
      </c>
      <c r="W9" t="s">
        <v>131</v>
      </c>
      <c r="X9" t="s">
        <v>120</v>
      </c>
      <c r="Y9" t="s">
        <v>132</v>
      </c>
      <c r="Z9" t="s">
        <v>121</v>
      </c>
      <c r="AA9" t="s">
        <v>121</v>
      </c>
      <c r="AB9">
        <f>-(0.15 %)</f>
        <v>-1.5E-3</v>
      </c>
      <c r="AC9" t="s">
        <v>86</v>
      </c>
      <c r="AD9" t="s">
        <v>100</v>
      </c>
      <c r="AE9" t="s">
        <v>83</v>
      </c>
      <c r="AF9" t="s">
        <v>90</v>
      </c>
      <c r="AG9" t="s">
        <v>133</v>
      </c>
      <c r="AH9" t="s">
        <v>91</v>
      </c>
      <c r="AI9" t="s">
        <v>91</v>
      </c>
      <c r="AJ9" t="s">
        <v>120</v>
      </c>
      <c r="AK9" t="s">
        <v>120</v>
      </c>
      <c r="AL9" t="s">
        <v>85</v>
      </c>
      <c r="AM9" t="s">
        <v>85</v>
      </c>
      <c r="AN9" t="s">
        <v>86</v>
      </c>
      <c r="AO9" t="s">
        <v>86</v>
      </c>
      <c r="AP9" t="s">
        <v>92</v>
      </c>
      <c r="AQ9" t="s">
        <v>92</v>
      </c>
      <c r="AR9" t="s">
        <v>93</v>
      </c>
      <c r="AS9" t="s">
        <v>93</v>
      </c>
      <c r="AT9" s="4">
        <v>0.02</v>
      </c>
      <c r="AU9" s="4">
        <v>0.03</v>
      </c>
      <c r="AV9" s="4">
        <v>0.06</v>
      </c>
      <c r="AW9" s="4">
        <v>0.14000000000000001</v>
      </c>
    </row>
    <row r="10" spans="1:49">
      <c r="A10" t="s">
        <v>134</v>
      </c>
      <c r="B10" t="s">
        <v>76</v>
      </c>
      <c r="D10" t="s">
        <v>135</v>
      </c>
      <c r="E10" t="s">
        <v>115</v>
      </c>
      <c r="I10" t="s">
        <v>79</v>
      </c>
      <c r="J10" t="s">
        <v>80</v>
      </c>
      <c r="K10" s="2">
        <v>0.47569444444444442</v>
      </c>
      <c r="L10" t="s">
        <v>136</v>
      </c>
      <c r="N10" t="s">
        <v>137</v>
      </c>
      <c r="O10" t="s">
        <v>138</v>
      </c>
      <c r="P10" t="s">
        <v>139</v>
      </c>
      <c r="Q10" t="s">
        <v>140</v>
      </c>
      <c r="R10" t="s">
        <v>141</v>
      </c>
      <c r="S10" t="s">
        <v>142</v>
      </c>
      <c r="T10" t="s">
        <v>143</v>
      </c>
      <c r="U10" t="s">
        <v>86</v>
      </c>
      <c r="V10" t="s">
        <v>144</v>
      </c>
      <c r="W10" t="s">
        <v>145</v>
      </c>
      <c r="X10" t="s">
        <v>146</v>
      </c>
      <c r="Y10" t="s">
        <v>147</v>
      </c>
      <c r="Z10" t="s">
        <v>148</v>
      </c>
      <c r="AA10" t="s">
        <v>148</v>
      </c>
      <c r="AB10" t="s">
        <v>149</v>
      </c>
      <c r="AC10" t="s">
        <v>150</v>
      </c>
      <c r="AD10" t="s">
        <v>100</v>
      </c>
      <c r="AE10" t="s">
        <v>89</v>
      </c>
      <c r="AF10" t="s">
        <v>90</v>
      </c>
      <c r="AG10" t="s">
        <v>151</v>
      </c>
      <c r="AH10" t="s">
        <v>102</v>
      </c>
      <c r="AI10" t="s">
        <v>102</v>
      </c>
      <c r="AJ10" t="s">
        <v>152</v>
      </c>
      <c r="AK10" t="s">
        <v>152</v>
      </c>
      <c r="AL10" t="s">
        <v>153</v>
      </c>
      <c r="AM10" t="s">
        <v>153</v>
      </c>
      <c r="AN10" t="s">
        <v>86</v>
      </c>
      <c r="AO10" t="s">
        <v>86</v>
      </c>
      <c r="AP10" t="s">
        <v>92</v>
      </c>
      <c r="AQ10" t="s">
        <v>92</v>
      </c>
      <c r="AR10" t="s">
        <v>93</v>
      </c>
      <c r="AS10" t="s">
        <v>93</v>
      </c>
      <c r="AT10" s="4">
        <v>0.04</v>
      </c>
      <c r="AU10" s="4">
        <v>0.04</v>
      </c>
      <c r="AV10" s="4">
        <v>0.06</v>
      </c>
      <c r="AW10" s="4">
        <v>0.46</v>
      </c>
    </row>
    <row r="11" spans="1:49">
      <c r="A11" t="s">
        <v>154</v>
      </c>
      <c r="B11" t="s">
        <v>76</v>
      </c>
      <c r="D11" t="s">
        <v>155</v>
      </c>
      <c r="E11" t="s">
        <v>78</v>
      </c>
      <c r="I11" t="s">
        <v>79</v>
      </c>
      <c r="J11" t="s">
        <v>80</v>
      </c>
      <c r="K11" s="2">
        <v>0.47569444444444442</v>
      </c>
      <c r="L11" t="s">
        <v>156</v>
      </c>
      <c r="N11" t="s">
        <v>82</v>
      </c>
      <c r="O11" t="s">
        <v>83</v>
      </c>
      <c r="P11" t="s">
        <v>157</v>
      </c>
      <c r="Q11" t="s">
        <v>83</v>
      </c>
      <c r="R11" t="s">
        <v>121</v>
      </c>
      <c r="S11" t="s">
        <v>83</v>
      </c>
      <c r="T11" t="s">
        <v>86</v>
      </c>
      <c r="U11" t="s">
        <v>86</v>
      </c>
      <c r="V11" t="s">
        <v>158</v>
      </c>
      <c r="W11" t="s">
        <v>83</v>
      </c>
      <c r="X11" t="s">
        <v>157</v>
      </c>
      <c r="Y11" t="s">
        <v>83</v>
      </c>
      <c r="Z11" t="s">
        <v>121</v>
      </c>
      <c r="AA11" t="s">
        <v>83</v>
      </c>
      <c r="AB11" t="s">
        <v>86</v>
      </c>
      <c r="AC11" t="s">
        <v>86</v>
      </c>
      <c r="AD11" t="s">
        <v>100</v>
      </c>
      <c r="AE11" t="s">
        <v>83</v>
      </c>
      <c r="AF11" t="s">
        <v>111</v>
      </c>
      <c r="AG11" t="s">
        <v>83</v>
      </c>
      <c r="AH11" t="s">
        <v>102</v>
      </c>
      <c r="AI11" t="s">
        <v>102</v>
      </c>
      <c r="AJ11" t="s">
        <v>157</v>
      </c>
      <c r="AK11" t="s">
        <v>157</v>
      </c>
      <c r="AL11" t="s">
        <v>85</v>
      </c>
      <c r="AM11" t="s">
        <v>85</v>
      </c>
      <c r="AN11" t="s">
        <v>86</v>
      </c>
      <c r="AO11" t="s">
        <v>86</v>
      </c>
      <c r="AP11" t="s">
        <v>92</v>
      </c>
      <c r="AQ11" t="s">
        <v>92</v>
      </c>
      <c r="AR11" t="s">
        <v>93</v>
      </c>
      <c r="AS11" t="s">
        <v>93</v>
      </c>
      <c r="AT11" s="4">
        <v>0.03</v>
      </c>
      <c r="AU11" s="4">
        <v>0.06</v>
      </c>
      <c r="AV11" s="4">
        <v>0.12</v>
      </c>
      <c r="AW11" s="4">
        <v>0.39</v>
      </c>
    </row>
    <row r="12" spans="1:49">
      <c r="A12" t="s">
        <v>159</v>
      </c>
      <c r="B12" t="s">
        <v>76</v>
      </c>
      <c r="D12" t="s">
        <v>160</v>
      </c>
      <c r="E12" t="s">
        <v>78</v>
      </c>
      <c r="I12" t="s">
        <v>79</v>
      </c>
      <c r="J12" t="s">
        <v>80</v>
      </c>
      <c r="K12" s="2">
        <v>0.47638888888888892</v>
      </c>
      <c r="L12" t="s">
        <v>161</v>
      </c>
      <c r="N12" t="s">
        <v>162</v>
      </c>
      <c r="O12" t="s">
        <v>83</v>
      </c>
      <c r="P12" t="s">
        <v>163</v>
      </c>
      <c r="Q12" t="s">
        <v>83</v>
      </c>
      <c r="R12" t="s">
        <v>85</v>
      </c>
      <c r="S12" t="s">
        <v>83</v>
      </c>
      <c r="T12" t="s">
        <v>86</v>
      </c>
      <c r="U12" t="s">
        <v>86</v>
      </c>
      <c r="V12" t="s">
        <v>164</v>
      </c>
      <c r="W12" t="s">
        <v>83</v>
      </c>
      <c r="X12" t="s">
        <v>163</v>
      </c>
      <c r="Y12" t="s">
        <v>83</v>
      </c>
      <c r="Z12" t="s">
        <v>85</v>
      </c>
      <c r="AA12" t="s">
        <v>83</v>
      </c>
      <c r="AB12" t="s">
        <v>86</v>
      </c>
      <c r="AC12" t="s">
        <v>86</v>
      </c>
      <c r="AD12" t="s">
        <v>100</v>
      </c>
      <c r="AE12" t="s">
        <v>83</v>
      </c>
      <c r="AF12" t="s">
        <v>90</v>
      </c>
      <c r="AG12" t="s">
        <v>83</v>
      </c>
      <c r="AH12" t="s">
        <v>91</v>
      </c>
      <c r="AI12" t="s">
        <v>91</v>
      </c>
      <c r="AJ12" t="s">
        <v>106</v>
      </c>
      <c r="AK12" t="s">
        <v>106</v>
      </c>
      <c r="AL12" t="s">
        <v>85</v>
      </c>
      <c r="AM12" t="s">
        <v>85</v>
      </c>
      <c r="AN12" t="s">
        <v>86</v>
      </c>
      <c r="AO12" t="s">
        <v>86</v>
      </c>
      <c r="AP12" t="s">
        <v>92</v>
      </c>
      <c r="AQ12" t="s">
        <v>92</v>
      </c>
      <c r="AR12" t="s">
        <v>93</v>
      </c>
      <c r="AS12" t="s">
        <v>93</v>
      </c>
      <c r="AT12" s="4">
        <v>0</v>
      </c>
      <c r="AU12" s="4">
        <v>0</v>
      </c>
      <c r="AV12" s="4">
        <v>0.02</v>
      </c>
      <c r="AW12" s="4">
        <v>0.15</v>
      </c>
    </row>
    <row r="13" spans="1:49">
      <c r="A13" t="s">
        <v>165</v>
      </c>
      <c r="B13" t="s">
        <v>76</v>
      </c>
      <c r="D13" t="s">
        <v>166</v>
      </c>
      <c r="E13" t="s">
        <v>115</v>
      </c>
      <c r="I13" t="s">
        <v>79</v>
      </c>
      <c r="J13" t="s">
        <v>80</v>
      </c>
      <c r="K13" s="2">
        <v>0.47638888888888892</v>
      </c>
      <c r="L13" t="s">
        <v>167</v>
      </c>
      <c r="N13" t="s">
        <v>162</v>
      </c>
      <c r="O13" t="s">
        <v>83</v>
      </c>
      <c r="P13" t="s">
        <v>168</v>
      </c>
      <c r="Q13" t="s">
        <v>83</v>
      </c>
      <c r="R13" t="s">
        <v>121</v>
      </c>
      <c r="S13" t="s">
        <v>83</v>
      </c>
      <c r="T13" t="s">
        <v>86</v>
      </c>
      <c r="U13" t="s">
        <v>86</v>
      </c>
      <c r="V13" t="s">
        <v>169</v>
      </c>
      <c r="W13" t="s">
        <v>83</v>
      </c>
      <c r="X13" t="s">
        <v>168</v>
      </c>
      <c r="Y13" t="s">
        <v>83</v>
      </c>
      <c r="Z13" t="s">
        <v>85</v>
      </c>
      <c r="AA13" t="s">
        <v>83</v>
      </c>
      <c r="AB13" t="s">
        <v>86</v>
      </c>
      <c r="AC13" t="s">
        <v>86</v>
      </c>
      <c r="AD13" t="s">
        <v>100</v>
      </c>
      <c r="AE13" t="s">
        <v>83</v>
      </c>
      <c r="AF13" t="s">
        <v>90</v>
      </c>
      <c r="AG13" t="s">
        <v>83</v>
      </c>
      <c r="AH13" t="s">
        <v>170</v>
      </c>
      <c r="AI13" t="s">
        <v>170</v>
      </c>
      <c r="AJ13" t="s">
        <v>141</v>
      </c>
      <c r="AK13" t="s">
        <v>141</v>
      </c>
      <c r="AL13" t="s">
        <v>85</v>
      </c>
      <c r="AM13" t="s">
        <v>85</v>
      </c>
      <c r="AN13" t="s">
        <v>86</v>
      </c>
      <c r="AO13" t="s">
        <v>86</v>
      </c>
      <c r="AP13" t="s">
        <v>92</v>
      </c>
      <c r="AQ13" t="s">
        <v>92</v>
      </c>
      <c r="AR13" t="s">
        <v>133</v>
      </c>
      <c r="AS13" t="s">
        <v>133</v>
      </c>
      <c r="AT13" s="4">
        <v>0.02</v>
      </c>
      <c r="AU13" s="4">
        <v>0.04</v>
      </c>
      <c r="AV13" s="4">
        <v>7.0000000000000007E-2</v>
      </c>
      <c r="AW13" s="4">
        <v>0.55000000000000004</v>
      </c>
    </row>
    <row r="14" spans="1:49">
      <c r="A14" t="s">
        <v>171</v>
      </c>
      <c r="B14" t="s">
        <v>76</v>
      </c>
      <c r="D14" t="s">
        <v>172</v>
      </c>
      <c r="E14" t="s">
        <v>115</v>
      </c>
      <c r="I14" t="s">
        <v>79</v>
      </c>
      <c r="J14" t="s">
        <v>80</v>
      </c>
      <c r="K14" s="2">
        <v>0.4770833333333333</v>
      </c>
      <c r="L14" t="s">
        <v>173</v>
      </c>
      <c r="N14" t="s">
        <v>174</v>
      </c>
      <c r="O14" t="s">
        <v>175</v>
      </c>
      <c r="P14" t="s">
        <v>176</v>
      </c>
      <c r="Q14" t="s">
        <v>177</v>
      </c>
      <c r="R14" t="s">
        <v>110</v>
      </c>
      <c r="S14" t="s">
        <v>126</v>
      </c>
      <c r="T14">
        <f>-(0.17 %)</f>
        <v>-1.7000000000000001E-3</v>
      </c>
      <c r="U14" t="s">
        <v>178</v>
      </c>
      <c r="V14" t="s">
        <v>179</v>
      </c>
      <c r="W14" t="s">
        <v>180</v>
      </c>
      <c r="X14" t="s">
        <v>141</v>
      </c>
      <c r="Y14" t="s">
        <v>181</v>
      </c>
      <c r="Z14" t="s">
        <v>182</v>
      </c>
      <c r="AA14" t="s">
        <v>126</v>
      </c>
      <c r="AB14">
        <f>-(0.18 %)</f>
        <v>-1.8E-3</v>
      </c>
      <c r="AC14" t="s">
        <v>183</v>
      </c>
      <c r="AD14" t="s">
        <v>89</v>
      </c>
      <c r="AE14" t="s">
        <v>89</v>
      </c>
      <c r="AF14" t="s">
        <v>90</v>
      </c>
      <c r="AG14" t="s">
        <v>101</v>
      </c>
      <c r="AH14" t="s">
        <v>184</v>
      </c>
      <c r="AI14" t="s">
        <v>184</v>
      </c>
      <c r="AJ14" t="s">
        <v>141</v>
      </c>
      <c r="AK14" t="s">
        <v>141</v>
      </c>
      <c r="AL14" t="s">
        <v>121</v>
      </c>
      <c r="AM14" t="s">
        <v>121</v>
      </c>
      <c r="AN14" t="s">
        <v>86</v>
      </c>
      <c r="AO14" t="s">
        <v>86</v>
      </c>
      <c r="AP14" t="s">
        <v>92</v>
      </c>
      <c r="AQ14" t="s">
        <v>92</v>
      </c>
      <c r="AR14" t="s">
        <v>185</v>
      </c>
      <c r="AS14" t="s">
        <v>185</v>
      </c>
      <c r="AT14" s="4">
        <v>0.13</v>
      </c>
      <c r="AU14" s="4">
        <v>0.18</v>
      </c>
      <c r="AV14" s="4">
        <v>0.25</v>
      </c>
      <c r="AW14" s="4">
        <v>0.72</v>
      </c>
    </row>
    <row r="15" spans="1:49">
      <c r="A15" t="s">
        <v>186</v>
      </c>
      <c r="B15" t="s">
        <v>76</v>
      </c>
      <c r="D15" t="s">
        <v>187</v>
      </c>
      <c r="E15" t="s">
        <v>78</v>
      </c>
      <c r="I15" t="s">
        <v>79</v>
      </c>
      <c r="J15" t="s">
        <v>80</v>
      </c>
      <c r="K15" s="2">
        <v>0.4770833333333333</v>
      </c>
      <c r="L15" t="s">
        <v>188</v>
      </c>
      <c r="N15" t="s">
        <v>189</v>
      </c>
      <c r="O15" t="s">
        <v>190</v>
      </c>
      <c r="P15" t="s">
        <v>191</v>
      </c>
      <c r="Q15" t="s">
        <v>84</v>
      </c>
      <c r="R15" t="s">
        <v>85</v>
      </c>
      <c r="S15" t="s">
        <v>121</v>
      </c>
      <c r="T15" t="s">
        <v>192</v>
      </c>
      <c r="U15" t="s">
        <v>86</v>
      </c>
      <c r="V15" t="s">
        <v>193</v>
      </c>
      <c r="W15" t="s">
        <v>194</v>
      </c>
      <c r="X15" t="s">
        <v>157</v>
      </c>
      <c r="Y15" t="s">
        <v>195</v>
      </c>
      <c r="Z15" t="s">
        <v>121</v>
      </c>
      <c r="AA15" t="s">
        <v>126</v>
      </c>
      <c r="AB15" t="s">
        <v>196</v>
      </c>
      <c r="AC15" t="s">
        <v>86</v>
      </c>
      <c r="AD15" t="s">
        <v>89</v>
      </c>
      <c r="AE15" t="s">
        <v>83</v>
      </c>
      <c r="AF15" t="s">
        <v>111</v>
      </c>
      <c r="AG15" t="s">
        <v>90</v>
      </c>
      <c r="AH15" t="s">
        <v>102</v>
      </c>
      <c r="AI15" t="s">
        <v>102</v>
      </c>
      <c r="AJ15" t="s">
        <v>157</v>
      </c>
      <c r="AK15" t="s">
        <v>157</v>
      </c>
      <c r="AL15" t="s">
        <v>121</v>
      </c>
      <c r="AM15" t="s">
        <v>121</v>
      </c>
      <c r="AN15" t="s">
        <v>86</v>
      </c>
      <c r="AO15" t="s">
        <v>86</v>
      </c>
      <c r="AP15" t="s">
        <v>92</v>
      </c>
      <c r="AQ15" t="s">
        <v>92</v>
      </c>
      <c r="AR15" t="s">
        <v>197</v>
      </c>
      <c r="AS15" t="s">
        <v>197</v>
      </c>
      <c r="AT15" s="4">
        <v>0.01</v>
      </c>
      <c r="AU15" s="4">
        <v>0.04</v>
      </c>
      <c r="AV15" s="4">
        <v>0.1</v>
      </c>
      <c r="AW15" s="4">
        <v>0.45</v>
      </c>
    </row>
    <row r="16" spans="1:49">
      <c r="A16" t="s">
        <v>198</v>
      </c>
      <c r="B16" t="s">
        <v>76</v>
      </c>
      <c r="D16" t="s">
        <v>199</v>
      </c>
      <c r="E16" t="s">
        <v>115</v>
      </c>
      <c r="I16" t="s">
        <v>79</v>
      </c>
      <c r="J16" t="s">
        <v>80</v>
      </c>
      <c r="K16" s="2">
        <v>0.4770833333333333</v>
      </c>
      <c r="L16" t="s">
        <v>200</v>
      </c>
      <c r="N16" t="s">
        <v>201</v>
      </c>
      <c r="O16" t="s">
        <v>83</v>
      </c>
      <c r="P16" t="s">
        <v>202</v>
      </c>
      <c r="Q16" t="s">
        <v>83</v>
      </c>
      <c r="R16" t="s">
        <v>121</v>
      </c>
      <c r="S16" t="s">
        <v>83</v>
      </c>
      <c r="T16">
        <f>-(0.35 %)</f>
        <v>-3.4999999999999996E-3</v>
      </c>
      <c r="U16" t="s">
        <v>86</v>
      </c>
      <c r="V16" t="s">
        <v>203</v>
      </c>
      <c r="W16" t="s">
        <v>204</v>
      </c>
      <c r="X16" t="s">
        <v>205</v>
      </c>
      <c r="Y16" t="s">
        <v>106</v>
      </c>
      <c r="Z16" t="s">
        <v>110</v>
      </c>
      <c r="AA16" t="s">
        <v>182</v>
      </c>
      <c r="AB16">
        <f>-(0.49 %)</f>
        <v>-4.8999999999999998E-3</v>
      </c>
      <c r="AC16">
        <f>-(0.19 %)</f>
        <v>-1.9E-3</v>
      </c>
      <c r="AD16" t="s">
        <v>100</v>
      </c>
      <c r="AE16" t="s">
        <v>83</v>
      </c>
      <c r="AF16" t="s">
        <v>111</v>
      </c>
      <c r="AG16" t="s">
        <v>101</v>
      </c>
      <c r="AH16" t="s">
        <v>102</v>
      </c>
      <c r="AI16" t="s">
        <v>102</v>
      </c>
      <c r="AJ16" t="s">
        <v>202</v>
      </c>
      <c r="AK16" t="s">
        <v>202</v>
      </c>
      <c r="AL16" t="s">
        <v>121</v>
      </c>
      <c r="AM16" t="s">
        <v>121</v>
      </c>
      <c r="AN16" t="s">
        <v>86</v>
      </c>
      <c r="AO16" t="s">
        <v>86</v>
      </c>
      <c r="AP16" t="s">
        <v>92</v>
      </c>
      <c r="AQ16" t="s">
        <v>92</v>
      </c>
      <c r="AR16" t="s">
        <v>93</v>
      </c>
      <c r="AS16" t="s">
        <v>93</v>
      </c>
      <c r="AT16" s="4">
        <v>0.01</v>
      </c>
      <c r="AU16" s="4">
        <v>0.01</v>
      </c>
      <c r="AV16" s="4">
        <v>0.03</v>
      </c>
      <c r="AW16" s="4">
        <v>0.09</v>
      </c>
    </row>
    <row r="17" spans="1:49">
      <c r="A17" t="s">
        <v>206</v>
      </c>
      <c r="B17" t="s">
        <v>76</v>
      </c>
      <c r="D17" t="s">
        <v>207</v>
      </c>
      <c r="E17" t="s">
        <v>115</v>
      </c>
      <c r="I17" t="s">
        <v>79</v>
      </c>
      <c r="J17" t="s">
        <v>80</v>
      </c>
      <c r="K17" s="2">
        <v>0.4770833333333333</v>
      </c>
      <c r="L17" t="s">
        <v>208</v>
      </c>
      <c r="N17" t="s">
        <v>209</v>
      </c>
      <c r="O17" t="s">
        <v>83</v>
      </c>
      <c r="P17" t="s">
        <v>210</v>
      </c>
      <c r="Q17" t="s">
        <v>83</v>
      </c>
      <c r="R17" t="s">
        <v>121</v>
      </c>
      <c r="S17" t="s">
        <v>83</v>
      </c>
      <c r="T17" t="s">
        <v>211</v>
      </c>
      <c r="U17" t="s">
        <v>86</v>
      </c>
      <c r="V17" t="s">
        <v>212</v>
      </c>
      <c r="W17" t="s">
        <v>83</v>
      </c>
      <c r="X17" t="s">
        <v>210</v>
      </c>
      <c r="Y17" t="s">
        <v>83</v>
      </c>
      <c r="Z17" t="s">
        <v>121</v>
      </c>
      <c r="AA17" t="s">
        <v>83</v>
      </c>
      <c r="AB17" t="s">
        <v>213</v>
      </c>
      <c r="AC17" t="s">
        <v>86</v>
      </c>
      <c r="AD17" t="s">
        <v>100</v>
      </c>
      <c r="AE17" t="s">
        <v>83</v>
      </c>
      <c r="AF17" t="s">
        <v>111</v>
      </c>
      <c r="AG17" t="s">
        <v>83</v>
      </c>
      <c r="AH17" t="s">
        <v>214</v>
      </c>
      <c r="AI17" t="s">
        <v>214</v>
      </c>
      <c r="AJ17" t="s">
        <v>215</v>
      </c>
      <c r="AK17" t="s">
        <v>215</v>
      </c>
      <c r="AL17" t="s">
        <v>216</v>
      </c>
      <c r="AM17" t="s">
        <v>216</v>
      </c>
      <c r="AN17" t="s">
        <v>86</v>
      </c>
      <c r="AO17" t="s">
        <v>86</v>
      </c>
      <c r="AP17" t="s">
        <v>92</v>
      </c>
      <c r="AQ17" t="s">
        <v>92</v>
      </c>
      <c r="AR17" t="s">
        <v>185</v>
      </c>
      <c r="AS17" t="s">
        <v>185</v>
      </c>
      <c r="AT17" s="4">
        <v>0</v>
      </c>
      <c r="AU17" s="4">
        <v>0</v>
      </c>
      <c r="AV17" s="4">
        <v>0.02</v>
      </c>
      <c r="AW17" s="4">
        <v>0.16</v>
      </c>
    </row>
    <row r="18" spans="1:49">
      <c r="A18" t="s">
        <v>217</v>
      </c>
      <c r="B18" t="s">
        <v>76</v>
      </c>
      <c r="D18" t="s">
        <v>218</v>
      </c>
      <c r="E18" t="s">
        <v>219</v>
      </c>
      <c r="I18" t="s">
        <v>79</v>
      </c>
      <c r="J18" t="s">
        <v>80</v>
      </c>
      <c r="K18" s="2">
        <v>0.4770833333333333</v>
      </c>
      <c r="L18" t="s">
        <v>220</v>
      </c>
      <c r="N18" t="s">
        <v>201</v>
      </c>
      <c r="O18" t="s">
        <v>83</v>
      </c>
      <c r="P18" t="s">
        <v>221</v>
      </c>
      <c r="Q18" t="s">
        <v>83</v>
      </c>
      <c r="R18" t="s">
        <v>222</v>
      </c>
      <c r="S18" t="s">
        <v>83</v>
      </c>
      <c r="T18" t="s">
        <v>86</v>
      </c>
      <c r="U18" t="s">
        <v>86</v>
      </c>
      <c r="V18" t="s">
        <v>223</v>
      </c>
      <c r="W18" t="s">
        <v>83</v>
      </c>
      <c r="X18" t="s">
        <v>224</v>
      </c>
      <c r="Y18" t="s">
        <v>83</v>
      </c>
      <c r="Z18" t="s">
        <v>216</v>
      </c>
      <c r="AA18" t="s">
        <v>83</v>
      </c>
      <c r="AB18" t="s">
        <v>86</v>
      </c>
      <c r="AC18" t="s">
        <v>86</v>
      </c>
      <c r="AD18" t="s">
        <v>100</v>
      </c>
      <c r="AE18" t="s">
        <v>83</v>
      </c>
      <c r="AF18" t="s">
        <v>90</v>
      </c>
      <c r="AG18" t="s">
        <v>83</v>
      </c>
      <c r="AH18" t="s">
        <v>225</v>
      </c>
      <c r="AI18" t="s">
        <v>225</v>
      </c>
      <c r="AJ18" t="s">
        <v>224</v>
      </c>
      <c r="AK18" t="s">
        <v>224</v>
      </c>
      <c r="AL18" t="s">
        <v>226</v>
      </c>
      <c r="AM18" t="s">
        <v>226</v>
      </c>
      <c r="AN18" t="s">
        <v>86</v>
      </c>
      <c r="AO18" t="s">
        <v>86</v>
      </c>
      <c r="AP18" t="s">
        <v>92</v>
      </c>
      <c r="AQ18" t="s">
        <v>92</v>
      </c>
      <c r="AR18" t="s">
        <v>227</v>
      </c>
      <c r="AS18" t="s">
        <v>227</v>
      </c>
      <c r="AT18" s="4">
        <v>0.1</v>
      </c>
      <c r="AU18" s="4">
        <v>0.11</v>
      </c>
      <c r="AV18" s="4">
        <v>0.13</v>
      </c>
      <c r="AW18" s="4">
        <v>0.14000000000000001</v>
      </c>
    </row>
    <row r="19" spans="1:49">
      <c r="A19" t="s">
        <v>228</v>
      </c>
      <c r="B19" t="s">
        <v>76</v>
      </c>
      <c r="D19" t="s">
        <v>229</v>
      </c>
      <c r="E19" t="s">
        <v>115</v>
      </c>
      <c r="I19" t="s">
        <v>79</v>
      </c>
      <c r="J19" t="s">
        <v>80</v>
      </c>
      <c r="K19" s="2">
        <v>0.4770833333333333</v>
      </c>
      <c r="L19" t="s">
        <v>230</v>
      </c>
      <c r="N19" t="s">
        <v>209</v>
      </c>
      <c r="O19" t="s">
        <v>231</v>
      </c>
      <c r="P19" t="s">
        <v>232</v>
      </c>
      <c r="Q19" t="s">
        <v>233</v>
      </c>
      <c r="R19" t="s">
        <v>234</v>
      </c>
      <c r="S19" t="s">
        <v>235</v>
      </c>
      <c r="T19" t="s">
        <v>236</v>
      </c>
      <c r="U19" t="s">
        <v>237</v>
      </c>
      <c r="V19" t="s">
        <v>238</v>
      </c>
      <c r="W19" t="s">
        <v>239</v>
      </c>
      <c r="X19" t="s">
        <v>240</v>
      </c>
      <c r="Y19" t="s">
        <v>241</v>
      </c>
      <c r="Z19" t="s">
        <v>205</v>
      </c>
      <c r="AA19" t="s">
        <v>242</v>
      </c>
      <c r="AB19" t="s">
        <v>243</v>
      </c>
      <c r="AC19" t="s">
        <v>244</v>
      </c>
      <c r="AD19" t="s">
        <v>100</v>
      </c>
      <c r="AE19" t="s">
        <v>245</v>
      </c>
      <c r="AF19" t="s">
        <v>111</v>
      </c>
      <c r="AG19" t="s">
        <v>101</v>
      </c>
      <c r="AH19" t="s">
        <v>91</v>
      </c>
      <c r="AI19" t="s">
        <v>91</v>
      </c>
      <c r="AJ19" t="s">
        <v>246</v>
      </c>
      <c r="AK19" t="s">
        <v>246</v>
      </c>
      <c r="AL19" t="s">
        <v>110</v>
      </c>
      <c r="AM19" t="s">
        <v>110</v>
      </c>
      <c r="AN19" t="s">
        <v>86</v>
      </c>
      <c r="AO19" t="s">
        <v>86</v>
      </c>
      <c r="AP19" t="s">
        <v>92</v>
      </c>
      <c r="AQ19" t="s">
        <v>92</v>
      </c>
      <c r="AR19" t="s">
        <v>93</v>
      </c>
      <c r="AS19" t="s">
        <v>93</v>
      </c>
      <c r="AT19" s="4">
        <v>0</v>
      </c>
      <c r="AU19" s="4">
        <v>0</v>
      </c>
      <c r="AV19" s="4">
        <v>0.01</v>
      </c>
      <c r="AW19" s="4">
        <v>0.03</v>
      </c>
    </row>
    <row r="20" spans="1:49">
      <c r="A20" t="s">
        <v>21</v>
      </c>
      <c r="B20" t="s">
        <v>247</v>
      </c>
      <c r="D20" t="s">
        <v>248</v>
      </c>
      <c r="E20" t="s">
        <v>78</v>
      </c>
      <c r="F20" t="s">
        <v>249</v>
      </c>
      <c r="G20" t="s">
        <v>250</v>
      </c>
      <c r="H20" t="s">
        <v>249</v>
      </c>
      <c r="I20" t="s">
        <v>251</v>
      </c>
      <c r="J20" t="s">
        <v>80</v>
      </c>
      <c r="K20" s="2">
        <v>0.4770833333333333</v>
      </c>
      <c r="L20" t="s">
        <v>252</v>
      </c>
      <c r="M20" t="s">
        <v>253</v>
      </c>
      <c r="N20" t="s">
        <v>254</v>
      </c>
      <c r="O20" t="s">
        <v>255</v>
      </c>
      <c r="P20" t="s">
        <v>84</v>
      </c>
      <c r="Q20" t="s">
        <v>132</v>
      </c>
      <c r="R20" t="s">
        <v>85</v>
      </c>
      <c r="S20" t="s">
        <v>121</v>
      </c>
      <c r="T20" t="s">
        <v>86</v>
      </c>
      <c r="U20">
        <f>-(0.11 %)</f>
        <v>-1.1000000000000001E-3</v>
      </c>
      <c r="V20" t="s">
        <v>256</v>
      </c>
      <c r="W20" t="s">
        <v>257</v>
      </c>
      <c r="X20" t="s">
        <v>84</v>
      </c>
      <c r="Y20" t="s">
        <v>258</v>
      </c>
      <c r="Z20" t="s">
        <v>85</v>
      </c>
      <c r="AA20" t="s">
        <v>121</v>
      </c>
      <c r="AB20" t="s">
        <v>86</v>
      </c>
      <c r="AC20">
        <f>-(0.54 %)</f>
        <v>-5.4000000000000003E-3</v>
      </c>
      <c r="AD20" t="s">
        <v>100</v>
      </c>
      <c r="AE20" t="s">
        <v>89</v>
      </c>
      <c r="AF20" t="s">
        <v>90</v>
      </c>
      <c r="AG20" t="s">
        <v>259</v>
      </c>
      <c r="AH20" t="s">
        <v>91</v>
      </c>
      <c r="AI20" t="s">
        <v>91</v>
      </c>
      <c r="AJ20" t="s">
        <v>132</v>
      </c>
      <c r="AK20" t="s">
        <v>132</v>
      </c>
      <c r="AL20" t="s">
        <v>85</v>
      </c>
      <c r="AM20" t="s">
        <v>85</v>
      </c>
      <c r="AN20" t="s">
        <v>86</v>
      </c>
      <c r="AO20" t="s">
        <v>86</v>
      </c>
      <c r="AP20" t="s">
        <v>92</v>
      </c>
      <c r="AQ20" t="s">
        <v>92</v>
      </c>
      <c r="AR20" t="s">
        <v>93</v>
      </c>
      <c r="AS20" t="s">
        <v>93</v>
      </c>
      <c r="AT20" s="4">
        <v>0.04</v>
      </c>
      <c r="AU20" s="4">
        <v>0.04</v>
      </c>
      <c r="AV20" s="4">
        <v>0.05</v>
      </c>
      <c r="AW20" s="4">
        <v>0.28000000000000003</v>
      </c>
    </row>
    <row r="21" spans="1:49">
      <c r="A21" t="s">
        <v>260</v>
      </c>
      <c r="B21" t="s">
        <v>76</v>
      </c>
      <c r="D21" t="s">
        <v>261</v>
      </c>
      <c r="E21" t="s">
        <v>115</v>
      </c>
      <c r="I21" t="s">
        <v>79</v>
      </c>
      <c r="J21" t="s">
        <v>80</v>
      </c>
      <c r="K21" s="2">
        <v>0.4770833333333333</v>
      </c>
      <c r="L21" t="s">
        <v>262</v>
      </c>
      <c r="N21" t="s">
        <v>201</v>
      </c>
      <c r="O21" t="s">
        <v>83</v>
      </c>
      <c r="P21" t="s">
        <v>263</v>
      </c>
      <c r="Q21" t="s">
        <v>83</v>
      </c>
      <c r="R21" t="s">
        <v>126</v>
      </c>
      <c r="S21" t="s">
        <v>83</v>
      </c>
      <c r="T21" t="s">
        <v>264</v>
      </c>
      <c r="U21" t="s">
        <v>86</v>
      </c>
      <c r="V21" t="s">
        <v>265</v>
      </c>
      <c r="W21" t="s">
        <v>83</v>
      </c>
      <c r="X21" t="s">
        <v>181</v>
      </c>
      <c r="Y21" t="s">
        <v>83</v>
      </c>
      <c r="Z21" t="s">
        <v>182</v>
      </c>
      <c r="AA21" t="s">
        <v>83</v>
      </c>
      <c r="AB21" t="s">
        <v>266</v>
      </c>
      <c r="AC21" t="s">
        <v>86</v>
      </c>
      <c r="AD21" t="s">
        <v>89</v>
      </c>
      <c r="AE21" t="s">
        <v>83</v>
      </c>
      <c r="AF21" t="s">
        <v>101</v>
      </c>
      <c r="AG21" t="s">
        <v>83</v>
      </c>
      <c r="AH21" t="s">
        <v>102</v>
      </c>
      <c r="AI21" t="s">
        <v>102</v>
      </c>
      <c r="AJ21" t="s">
        <v>141</v>
      </c>
      <c r="AK21" t="s">
        <v>141</v>
      </c>
      <c r="AL21" t="s">
        <v>121</v>
      </c>
      <c r="AM21" t="s">
        <v>121</v>
      </c>
      <c r="AN21" t="s">
        <v>86</v>
      </c>
      <c r="AO21" t="s">
        <v>86</v>
      </c>
      <c r="AP21" t="s">
        <v>92</v>
      </c>
      <c r="AQ21" t="s">
        <v>92</v>
      </c>
      <c r="AR21" t="s">
        <v>93</v>
      </c>
      <c r="AS21" t="s">
        <v>93</v>
      </c>
      <c r="AT21" s="4">
        <v>0.01</v>
      </c>
      <c r="AU21" s="4">
        <v>0.02</v>
      </c>
      <c r="AV21" s="4">
        <v>0.03</v>
      </c>
      <c r="AW21" s="4">
        <v>0.14000000000000001</v>
      </c>
    </row>
    <row r="22" spans="1:49">
      <c r="A22" t="s">
        <v>267</v>
      </c>
      <c r="B22" t="s">
        <v>76</v>
      </c>
      <c r="D22" t="s">
        <v>268</v>
      </c>
      <c r="E22" t="s">
        <v>115</v>
      </c>
      <c r="I22" t="s">
        <v>79</v>
      </c>
      <c r="J22" t="s">
        <v>80</v>
      </c>
      <c r="K22" s="2">
        <v>0.4770833333333333</v>
      </c>
      <c r="L22" t="s">
        <v>269</v>
      </c>
      <c r="N22" t="s">
        <v>201</v>
      </c>
      <c r="O22" t="s">
        <v>184</v>
      </c>
      <c r="P22" t="s">
        <v>270</v>
      </c>
      <c r="Q22" t="s">
        <v>271</v>
      </c>
      <c r="R22" t="s">
        <v>110</v>
      </c>
      <c r="S22" t="s">
        <v>182</v>
      </c>
      <c r="T22" t="s">
        <v>272</v>
      </c>
      <c r="U22" t="s">
        <v>86</v>
      </c>
      <c r="V22" t="s">
        <v>273</v>
      </c>
      <c r="W22" t="s">
        <v>274</v>
      </c>
      <c r="X22" t="s">
        <v>275</v>
      </c>
      <c r="Y22" t="s">
        <v>276</v>
      </c>
      <c r="Z22" t="s">
        <v>121</v>
      </c>
      <c r="AA22" t="s">
        <v>182</v>
      </c>
      <c r="AB22" t="s">
        <v>277</v>
      </c>
      <c r="AC22" t="s">
        <v>86</v>
      </c>
      <c r="AD22" t="s">
        <v>100</v>
      </c>
      <c r="AE22" t="s">
        <v>83</v>
      </c>
      <c r="AF22" t="s">
        <v>90</v>
      </c>
      <c r="AG22" t="s">
        <v>278</v>
      </c>
      <c r="AH22" t="s">
        <v>102</v>
      </c>
      <c r="AI22" t="s">
        <v>102</v>
      </c>
      <c r="AJ22" t="s">
        <v>279</v>
      </c>
      <c r="AK22" t="s">
        <v>279</v>
      </c>
      <c r="AL22" t="s">
        <v>121</v>
      </c>
      <c r="AM22" t="s">
        <v>121</v>
      </c>
      <c r="AN22" t="s">
        <v>86</v>
      </c>
      <c r="AO22" t="s">
        <v>86</v>
      </c>
      <c r="AP22" t="s">
        <v>92</v>
      </c>
      <c r="AQ22" t="s">
        <v>92</v>
      </c>
      <c r="AR22" t="s">
        <v>93</v>
      </c>
      <c r="AS22" t="s">
        <v>93</v>
      </c>
      <c r="AT22" s="4">
        <v>0.1</v>
      </c>
      <c r="AU22" s="4">
        <v>0.13</v>
      </c>
      <c r="AV22" s="4">
        <v>0.19</v>
      </c>
      <c r="AW22" s="4">
        <v>0.37</v>
      </c>
    </row>
    <row r="23" spans="1:49">
      <c r="A23" t="s">
        <v>280</v>
      </c>
      <c r="B23" t="s">
        <v>76</v>
      </c>
      <c r="D23" t="s">
        <v>281</v>
      </c>
      <c r="E23" t="s">
        <v>115</v>
      </c>
      <c r="I23" t="s">
        <v>79</v>
      </c>
      <c r="J23" t="s">
        <v>80</v>
      </c>
      <c r="K23" s="2">
        <v>0.4770833333333333</v>
      </c>
      <c r="L23" t="s">
        <v>282</v>
      </c>
      <c r="N23" t="s">
        <v>201</v>
      </c>
      <c r="O23" t="s">
        <v>83</v>
      </c>
      <c r="P23" t="s">
        <v>258</v>
      </c>
      <c r="Q23" t="s">
        <v>83</v>
      </c>
      <c r="R23" t="s">
        <v>121</v>
      </c>
      <c r="S23" t="s">
        <v>83</v>
      </c>
      <c r="T23" t="s">
        <v>283</v>
      </c>
      <c r="U23" t="s">
        <v>86</v>
      </c>
      <c r="V23" t="s">
        <v>284</v>
      </c>
      <c r="W23" t="s">
        <v>83</v>
      </c>
      <c r="X23" t="s">
        <v>132</v>
      </c>
      <c r="Y23" t="s">
        <v>83</v>
      </c>
      <c r="Z23" t="s">
        <v>121</v>
      </c>
      <c r="AA23" t="s">
        <v>83</v>
      </c>
      <c r="AB23" t="s">
        <v>285</v>
      </c>
      <c r="AC23" t="s">
        <v>86</v>
      </c>
      <c r="AD23" t="s">
        <v>100</v>
      </c>
      <c r="AE23" t="s">
        <v>83</v>
      </c>
      <c r="AF23" t="s">
        <v>111</v>
      </c>
      <c r="AG23" t="s">
        <v>83</v>
      </c>
      <c r="AH23" t="s">
        <v>184</v>
      </c>
      <c r="AI23" t="s">
        <v>184</v>
      </c>
      <c r="AJ23" t="s">
        <v>168</v>
      </c>
      <c r="AK23" t="s">
        <v>168</v>
      </c>
      <c r="AL23" t="s">
        <v>121</v>
      </c>
      <c r="AM23" t="s">
        <v>121</v>
      </c>
      <c r="AN23" t="s">
        <v>86</v>
      </c>
      <c r="AO23" t="s">
        <v>86</v>
      </c>
      <c r="AP23" t="s">
        <v>92</v>
      </c>
      <c r="AQ23" t="s">
        <v>92</v>
      </c>
      <c r="AR23" t="s">
        <v>278</v>
      </c>
      <c r="AS23" t="s">
        <v>278</v>
      </c>
      <c r="AT23" s="4">
        <v>0.03</v>
      </c>
      <c r="AU23" s="4">
        <v>0.06</v>
      </c>
      <c r="AV23" s="4">
        <v>0.1</v>
      </c>
      <c r="AW23" s="4">
        <v>0.71</v>
      </c>
    </row>
    <row r="24" spans="1:49">
      <c r="A24" t="s">
        <v>286</v>
      </c>
      <c r="B24" t="s">
        <v>76</v>
      </c>
      <c r="D24" t="s">
        <v>287</v>
      </c>
      <c r="E24" t="s">
        <v>219</v>
      </c>
      <c r="I24" t="s">
        <v>79</v>
      </c>
      <c r="J24" t="s">
        <v>80</v>
      </c>
      <c r="K24" s="2">
        <v>0.4770833333333333</v>
      </c>
      <c r="L24" t="s">
        <v>288</v>
      </c>
      <c r="N24" t="s">
        <v>189</v>
      </c>
      <c r="O24" t="s">
        <v>83</v>
      </c>
      <c r="P24" t="s">
        <v>289</v>
      </c>
      <c r="Q24" t="s">
        <v>83</v>
      </c>
      <c r="R24" t="s">
        <v>290</v>
      </c>
      <c r="S24" t="s">
        <v>83</v>
      </c>
      <c r="T24" t="s">
        <v>291</v>
      </c>
      <c r="U24" t="s">
        <v>86</v>
      </c>
      <c r="V24" t="s">
        <v>292</v>
      </c>
      <c r="W24" t="s">
        <v>83</v>
      </c>
      <c r="X24" t="s">
        <v>293</v>
      </c>
      <c r="Y24" t="s">
        <v>83</v>
      </c>
      <c r="Z24" t="s">
        <v>191</v>
      </c>
      <c r="AA24" t="s">
        <v>83</v>
      </c>
      <c r="AB24" t="s">
        <v>294</v>
      </c>
      <c r="AC24" t="s">
        <v>86</v>
      </c>
      <c r="AD24" t="s">
        <v>100</v>
      </c>
      <c r="AE24" t="s">
        <v>83</v>
      </c>
      <c r="AF24" t="s">
        <v>90</v>
      </c>
      <c r="AG24" t="s">
        <v>83</v>
      </c>
      <c r="AH24" t="s">
        <v>102</v>
      </c>
      <c r="AI24" t="s">
        <v>102</v>
      </c>
      <c r="AJ24" t="s">
        <v>295</v>
      </c>
      <c r="AK24" t="s">
        <v>295</v>
      </c>
      <c r="AL24" t="s">
        <v>126</v>
      </c>
      <c r="AM24" t="s">
        <v>126</v>
      </c>
      <c r="AN24" t="s">
        <v>86</v>
      </c>
      <c r="AO24" t="s">
        <v>86</v>
      </c>
      <c r="AP24" t="s">
        <v>92</v>
      </c>
      <c r="AQ24" t="s">
        <v>92</v>
      </c>
      <c r="AR24" t="s">
        <v>278</v>
      </c>
      <c r="AS24" t="s">
        <v>278</v>
      </c>
      <c r="AT24" s="4">
        <v>0.04</v>
      </c>
      <c r="AU24" s="4">
        <v>0.04</v>
      </c>
      <c r="AV24" s="4">
        <v>0.06</v>
      </c>
      <c r="AW24" s="4">
        <v>0.26</v>
      </c>
    </row>
    <row r="25" spans="1:49">
      <c r="A25" t="s">
        <v>296</v>
      </c>
      <c r="B25" t="s">
        <v>76</v>
      </c>
      <c r="D25" t="s">
        <v>297</v>
      </c>
      <c r="E25" t="s">
        <v>115</v>
      </c>
      <c r="I25" t="s">
        <v>79</v>
      </c>
      <c r="J25" t="s">
        <v>80</v>
      </c>
      <c r="K25" s="2">
        <v>0.4777777777777778</v>
      </c>
      <c r="L25" t="s">
        <v>298</v>
      </c>
      <c r="N25" t="s">
        <v>201</v>
      </c>
      <c r="O25" t="s">
        <v>83</v>
      </c>
      <c r="P25" t="s">
        <v>299</v>
      </c>
      <c r="Q25" t="s">
        <v>83</v>
      </c>
      <c r="R25" t="s">
        <v>182</v>
      </c>
      <c r="S25" t="s">
        <v>83</v>
      </c>
      <c r="T25" t="s">
        <v>86</v>
      </c>
      <c r="U25" t="s">
        <v>86</v>
      </c>
      <c r="V25" t="s">
        <v>300</v>
      </c>
      <c r="W25" t="s">
        <v>83</v>
      </c>
      <c r="X25" t="s">
        <v>301</v>
      </c>
      <c r="Y25" t="s">
        <v>83</v>
      </c>
      <c r="Z25" t="s">
        <v>182</v>
      </c>
      <c r="AA25" t="s">
        <v>83</v>
      </c>
      <c r="AB25" t="s">
        <v>86</v>
      </c>
      <c r="AC25" t="s">
        <v>86</v>
      </c>
      <c r="AD25" t="s">
        <v>302</v>
      </c>
      <c r="AE25" t="s">
        <v>83</v>
      </c>
      <c r="AF25" t="s">
        <v>101</v>
      </c>
      <c r="AG25" t="s">
        <v>83</v>
      </c>
      <c r="AH25" t="s">
        <v>91</v>
      </c>
      <c r="AI25" t="s">
        <v>91</v>
      </c>
      <c r="AJ25" t="s">
        <v>279</v>
      </c>
      <c r="AK25" t="s">
        <v>279</v>
      </c>
      <c r="AL25" t="s">
        <v>110</v>
      </c>
      <c r="AM25" t="s">
        <v>110</v>
      </c>
      <c r="AN25" t="s">
        <v>86</v>
      </c>
      <c r="AO25" t="s">
        <v>86</v>
      </c>
      <c r="AP25" t="s">
        <v>92</v>
      </c>
      <c r="AQ25" t="s">
        <v>92</v>
      </c>
      <c r="AR25" t="s">
        <v>93</v>
      </c>
      <c r="AS25" t="s">
        <v>93</v>
      </c>
      <c r="AT25" s="4">
        <v>0</v>
      </c>
      <c r="AU25" s="4">
        <v>0</v>
      </c>
      <c r="AV25" s="4">
        <v>0.02</v>
      </c>
      <c r="AW25" s="4">
        <v>0.06</v>
      </c>
    </row>
    <row r="26" spans="1:49">
      <c r="A26" t="s">
        <v>303</v>
      </c>
      <c r="B26" t="s">
        <v>76</v>
      </c>
      <c r="D26" t="s">
        <v>304</v>
      </c>
      <c r="E26" t="s">
        <v>78</v>
      </c>
      <c r="I26" t="s">
        <v>79</v>
      </c>
      <c r="J26" t="s">
        <v>80</v>
      </c>
      <c r="K26" s="2">
        <v>0.4777777777777778</v>
      </c>
      <c r="L26" t="s">
        <v>305</v>
      </c>
      <c r="N26" t="s">
        <v>162</v>
      </c>
      <c r="O26" t="s">
        <v>306</v>
      </c>
      <c r="P26" t="s">
        <v>307</v>
      </c>
      <c r="Q26" t="s">
        <v>119</v>
      </c>
      <c r="R26" t="s">
        <v>122</v>
      </c>
      <c r="S26" t="s">
        <v>308</v>
      </c>
      <c r="T26" t="s">
        <v>309</v>
      </c>
      <c r="U26" t="s">
        <v>86</v>
      </c>
      <c r="V26" t="s">
        <v>310</v>
      </c>
      <c r="W26" t="s">
        <v>311</v>
      </c>
      <c r="X26" t="s">
        <v>307</v>
      </c>
      <c r="Y26" t="s">
        <v>312</v>
      </c>
      <c r="Z26" t="s">
        <v>85</v>
      </c>
      <c r="AA26" t="s">
        <v>121</v>
      </c>
      <c r="AB26" t="s">
        <v>313</v>
      </c>
      <c r="AC26" t="s">
        <v>86</v>
      </c>
      <c r="AD26" t="s">
        <v>100</v>
      </c>
      <c r="AE26" t="s">
        <v>83</v>
      </c>
      <c r="AF26" t="s">
        <v>111</v>
      </c>
      <c r="AG26" t="s">
        <v>101</v>
      </c>
      <c r="AH26" t="s">
        <v>91</v>
      </c>
      <c r="AI26" t="s">
        <v>91</v>
      </c>
      <c r="AJ26" t="s">
        <v>307</v>
      </c>
      <c r="AK26" t="s">
        <v>307</v>
      </c>
      <c r="AL26" t="s">
        <v>85</v>
      </c>
      <c r="AM26" t="s">
        <v>85</v>
      </c>
      <c r="AN26" t="s">
        <v>86</v>
      </c>
      <c r="AO26" t="s">
        <v>86</v>
      </c>
      <c r="AP26" t="s">
        <v>92</v>
      </c>
      <c r="AQ26" t="s">
        <v>92</v>
      </c>
      <c r="AR26" t="s">
        <v>93</v>
      </c>
      <c r="AS26" t="s">
        <v>93</v>
      </c>
      <c r="AT26" s="4">
        <v>0.04</v>
      </c>
      <c r="AU26" s="4">
        <v>0.05</v>
      </c>
      <c r="AV26" s="4">
        <v>7.0000000000000007E-2</v>
      </c>
      <c r="AW26" s="4">
        <v>0.35</v>
      </c>
    </row>
    <row r="27" spans="1:49">
      <c r="A27" t="s">
        <v>314</v>
      </c>
      <c r="B27" t="s">
        <v>76</v>
      </c>
      <c r="D27" t="s">
        <v>315</v>
      </c>
      <c r="E27" t="s">
        <v>78</v>
      </c>
      <c r="I27" t="s">
        <v>79</v>
      </c>
      <c r="J27" t="s">
        <v>80</v>
      </c>
      <c r="K27" s="2">
        <v>0.4777777777777778</v>
      </c>
      <c r="L27" t="s">
        <v>316</v>
      </c>
      <c r="N27" t="s">
        <v>317</v>
      </c>
      <c r="O27" t="s">
        <v>83</v>
      </c>
      <c r="P27" t="s">
        <v>318</v>
      </c>
      <c r="Q27" t="s">
        <v>83</v>
      </c>
      <c r="R27" t="s">
        <v>121</v>
      </c>
      <c r="S27" t="s">
        <v>83</v>
      </c>
      <c r="T27" t="s">
        <v>319</v>
      </c>
      <c r="U27" t="s">
        <v>86</v>
      </c>
      <c r="V27" t="s">
        <v>320</v>
      </c>
      <c r="W27" t="s">
        <v>83</v>
      </c>
      <c r="X27" t="s">
        <v>318</v>
      </c>
      <c r="Y27" t="s">
        <v>83</v>
      </c>
      <c r="Z27" t="s">
        <v>121</v>
      </c>
      <c r="AA27" t="s">
        <v>83</v>
      </c>
      <c r="AB27" t="s">
        <v>321</v>
      </c>
      <c r="AC27" t="s">
        <v>86</v>
      </c>
      <c r="AD27" t="s">
        <v>302</v>
      </c>
      <c r="AE27" t="s">
        <v>83</v>
      </c>
      <c r="AF27" t="s">
        <v>112</v>
      </c>
      <c r="AG27" t="s">
        <v>83</v>
      </c>
      <c r="AH27" t="s">
        <v>102</v>
      </c>
      <c r="AI27" t="s">
        <v>102</v>
      </c>
      <c r="AJ27" t="s">
        <v>322</v>
      </c>
      <c r="AK27" t="s">
        <v>322</v>
      </c>
      <c r="AL27" t="s">
        <v>121</v>
      </c>
      <c r="AM27" t="s">
        <v>121</v>
      </c>
      <c r="AN27" t="s">
        <v>86</v>
      </c>
      <c r="AO27" t="s">
        <v>86</v>
      </c>
      <c r="AP27" t="s">
        <v>92</v>
      </c>
      <c r="AQ27" t="s">
        <v>92</v>
      </c>
      <c r="AR27" t="s">
        <v>93</v>
      </c>
      <c r="AS27" t="s">
        <v>93</v>
      </c>
      <c r="AT27" s="4">
        <v>0</v>
      </c>
      <c r="AU27" s="4">
        <v>0</v>
      </c>
      <c r="AV27" s="4">
        <v>0.01</v>
      </c>
      <c r="AW27" s="4">
        <v>0.2</v>
      </c>
    </row>
    <row r="28" spans="1:49">
      <c r="A28" t="s">
        <v>323</v>
      </c>
      <c r="B28" t="s">
        <v>76</v>
      </c>
      <c r="D28" t="s">
        <v>324</v>
      </c>
      <c r="E28" t="s">
        <v>78</v>
      </c>
      <c r="I28" t="s">
        <v>79</v>
      </c>
      <c r="J28" t="s">
        <v>80</v>
      </c>
      <c r="K28" s="2">
        <v>0.4777777777777778</v>
      </c>
      <c r="L28" t="s">
        <v>325</v>
      </c>
      <c r="N28" t="s">
        <v>317</v>
      </c>
      <c r="O28" t="s">
        <v>83</v>
      </c>
      <c r="P28" t="s">
        <v>326</v>
      </c>
      <c r="Q28" t="s">
        <v>83</v>
      </c>
      <c r="R28" t="s">
        <v>85</v>
      </c>
      <c r="S28" t="s">
        <v>83</v>
      </c>
      <c r="T28">
        <f>-(0.38 %)</f>
        <v>-3.8E-3</v>
      </c>
      <c r="U28" t="s">
        <v>86</v>
      </c>
      <c r="V28" t="s">
        <v>327</v>
      </c>
      <c r="W28" t="s">
        <v>328</v>
      </c>
      <c r="X28" t="s">
        <v>163</v>
      </c>
      <c r="Y28" t="s">
        <v>106</v>
      </c>
      <c r="Z28" t="s">
        <v>85</v>
      </c>
      <c r="AA28" t="s">
        <v>110</v>
      </c>
      <c r="AB28">
        <f>-(0.08 %)</f>
        <v>-8.0000000000000004E-4</v>
      </c>
      <c r="AC28" t="s">
        <v>86</v>
      </c>
      <c r="AD28" t="s">
        <v>100</v>
      </c>
      <c r="AE28" t="s">
        <v>83</v>
      </c>
      <c r="AF28" t="s">
        <v>111</v>
      </c>
      <c r="AG28" t="s">
        <v>133</v>
      </c>
      <c r="AH28" t="s">
        <v>102</v>
      </c>
      <c r="AI28" t="s">
        <v>102</v>
      </c>
      <c r="AJ28" t="s">
        <v>163</v>
      </c>
      <c r="AK28" t="s">
        <v>163</v>
      </c>
      <c r="AL28" t="s">
        <v>85</v>
      </c>
      <c r="AM28" t="s">
        <v>85</v>
      </c>
      <c r="AN28" t="s">
        <v>86</v>
      </c>
      <c r="AO28" t="s">
        <v>86</v>
      </c>
      <c r="AP28" t="s">
        <v>92</v>
      </c>
      <c r="AQ28" t="s">
        <v>92</v>
      </c>
      <c r="AR28" t="s">
        <v>93</v>
      </c>
      <c r="AS28" t="s">
        <v>93</v>
      </c>
      <c r="AT28" s="4">
        <v>0.01</v>
      </c>
      <c r="AU28" s="4">
        <v>0.02</v>
      </c>
      <c r="AV28" s="4">
        <v>0.04</v>
      </c>
      <c r="AW28" s="4">
        <v>0.15</v>
      </c>
    </row>
    <row r="29" spans="1:49">
      <c r="A29" t="s">
        <v>329</v>
      </c>
      <c r="B29" t="s">
        <v>76</v>
      </c>
      <c r="D29" t="s">
        <v>330</v>
      </c>
      <c r="E29" t="s">
        <v>78</v>
      </c>
      <c r="I29" t="s">
        <v>79</v>
      </c>
      <c r="J29" t="s">
        <v>80</v>
      </c>
      <c r="K29" s="2">
        <v>0.4777777777777778</v>
      </c>
      <c r="L29" t="s">
        <v>331</v>
      </c>
      <c r="N29" t="s">
        <v>117</v>
      </c>
      <c r="O29" t="s">
        <v>83</v>
      </c>
      <c r="P29" t="s">
        <v>258</v>
      </c>
      <c r="Q29" t="s">
        <v>83</v>
      </c>
      <c r="R29" t="s">
        <v>85</v>
      </c>
      <c r="S29" t="s">
        <v>83</v>
      </c>
      <c r="T29" t="s">
        <v>86</v>
      </c>
      <c r="U29" t="s">
        <v>86</v>
      </c>
      <c r="V29" t="s">
        <v>332</v>
      </c>
      <c r="W29" t="s">
        <v>83</v>
      </c>
      <c r="X29" t="s">
        <v>168</v>
      </c>
      <c r="Y29" t="s">
        <v>83</v>
      </c>
      <c r="Z29" t="s">
        <v>85</v>
      </c>
      <c r="AA29" t="s">
        <v>83</v>
      </c>
      <c r="AB29">
        <f>-(0.1 %)</f>
        <v>-1E-3</v>
      </c>
      <c r="AC29" t="s">
        <v>86</v>
      </c>
      <c r="AD29" t="s">
        <v>100</v>
      </c>
      <c r="AE29" t="s">
        <v>83</v>
      </c>
      <c r="AF29" t="s">
        <v>112</v>
      </c>
      <c r="AG29" t="s">
        <v>83</v>
      </c>
      <c r="AH29" t="s">
        <v>333</v>
      </c>
      <c r="AI29" t="s">
        <v>333</v>
      </c>
      <c r="AJ29" t="s">
        <v>168</v>
      </c>
      <c r="AK29" t="s">
        <v>168</v>
      </c>
      <c r="AL29" t="s">
        <v>85</v>
      </c>
      <c r="AM29" t="s">
        <v>85</v>
      </c>
      <c r="AN29" t="s">
        <v>86</v>
      </c>
      <c r="AO29" t="s">
        <v>86</v>
      </c>
      <c r="AP29" t="s">
        <v>92</v>
      </c>
      <c r="AQ29" t="s">
        <v>92</v>
      </c>
      <c r="AR29" t="s">
        <v>133</v>
      </c>
      <c r="AS29" t="s">
        <v>133</v>
      </c>
      <c r="AT29" s="4">
        <v>0</v>
      </c>
      <c r="AU29" s="4">
        <v>0.01</v>
      </c>
      <c r="AV29" s="4">
        <v>0.04</v>
      </c>
      <c r="AW29" s="4">
        <v>0.12</v>
      </c>
    </row>
    <row r="30" spans="1:49">
      <c r="A30" t="s">
        <v>334</v>
      </c>
      <c r="B30" t="s">
        <v>76</v>
      </c>
      <c r="D30" t="s">
        <v>335</v>
      </c>
      <c r="E30" t="s">
        <v>78</v>
      </c>
      <c r="I30" t="s">
        <v>79</v>
      </c>
      <c r="J30" t="s">
        <v>80</v>
      </c>
      <c r="K30" s="2">
        <v>0.4777777777777778</v>
      </c>
      <c r="L30" t="s">
        <v>336</v>
      </c>
      <c r="N30" t="s">
        <v>317</v>
      </c>
      <c r="O30" t="s">
        <v>83</v>
      </c>
      <c r="P30" t="s">
        <v>326</v>
      </c>
      <c r="Q30" t="s">
        <v>83</v>
      </c>
      <c r="R30" t="s">
        <v>85</v>
      </c>
      <c r="S30" t="s">
        <v>83</v>
      </c>
      <c r="T30">
        <f>-(0.15 %)</f>
        <v>-1.5E-3</v>
      </c>
      <c r="U30" t="s">
        <v>86</v>
      </c>
      <c r="V30" t="s">
        <v>337</v>
      </c>
      <c r="W30" t="s">
        <v>338</v>
      </c>
      <c r="X30" t="s">
        <v>222</v>
      </c>
      <c r="Y30" t="s">
        <v>222</v>
      </c>
      <c r="Z30" t="s">
        <v>122</v>
      </c>
      <c r="AA30" t="s">
        <v>126</v>
      </c>
      <c r="AB30" t="s">
        <v>86</v>
      </c>
      <c r="AC30" t="s">
        <v>86</v>
      </c>
      <c r="AD30" t="s">
        <v>100</v>
      </c>
      <c r="AE30" t="s">
        <v>83</v>
      </c>
      <c r="AF30" t="s">
        <v>90</v>
      </c>
      <c r="AG30" t="s">
        <v>133</v>
      </c>
      <c r="AH30" t="s">
        <v>102</v>
      </c>
      <c r="AI30" t="s">
        <v>102</v>
      </c>
      <c r="AJ30" t="s">
        <v>326</v>
      </c>
      <c r="AK30" t="s">
        <v>326</v>
      </c>
      <c r="AL30" t="s">
        <v>339</v>
      </c>
      <c r="AM30" t="s">
        <v>339</v>
      </c>
      <c r="AN30" t="s">
        <v>86</v>
      </c>
      <c r="AO30" t="s">
        <v>86</v>
      </c>
      <c r="AP30" t="s">
        <v>92</v>
      </c>
      <c r="AQ30" t="s">
        <v>92</v>
      </c>
      <c r="AR30" t="s">
        <v>93</v>
      </c>
      <c r="AS30" t="s">
        <v>93</v>
      </c>
      <c r="AT30" s="4">
        <v>0</v>
      </c>
      <c r="AU30" s="4">
        <v>0.01</v>
      </c>
      <c r="AV30" s="4">
        <v>0.02</v>
      </c>
      <c r="AW30" s="4">
        <v>0.19</v>
      </c>
    </row>
    <row r="31" spans="1:49">
      <c r="A31" t="s">
        <v>340</v>
      </c>
      <c r="B31" t="s">
        <v>76</v>
      </c>
      <c r="D31" t="s">
        <v>341</v>
      </c>
      <c r="E31" t="s">
        <v>115</v>
      </c>
      <c r="I31" t="s">
        <v>79</v>
      </c>
      <c r="J31" t="s">
        <v>80</v>
      </c>
      <c r="K31" s="2">
        <v>0.4777777777777778</v>
      </c>
      <c r="L31" t="s">
        <v>342</v>
      </c>
      <c r="N31" t="s">
        <v>317</v>
      </c>
      <c r="O31" t="s">
        <v>83</v>
      </c>
      <c r="P31" t="s">
        <v>343</v>
      </c>
      <c r="Q31" t="s">
        <v>83</v>
      </c>
      <c r="R31" t="s">
        <v>121</v>
      </c>
      <c r="S31" t="s">
        <v>83</v>
      </c>
      <c r="T31" t="s">
        <v>86</v>
      </c>
      <c r="U31" t="s">
        <v>86</v>
      </c>
      <c r="V31" t="s">
        <v>344</v>
      </c>
      <c r="W31" t="s">
        <v>83</v>
      </c>
      <c r="X31" t="s">
        <v>215</v>
      </c>
      <c r="Y31" t="s">
        <v>83</v>
      </c>
      <c r="Z31" t="s">
        <v>121</v>
      </c>
      <c r="AA31" t="s">
        <v>83</v>
      </c>
      <c r="AB31" t="s">
        <v>86</v>
      </c>
      <c r="AC31" t="s">
        <v>86</v>
      </c>
      <c r="AD31" t="s">
        <v>100</v>
      </c>
      <c r="AE31" t="s">
        <v>83</v>
      </c>
      <c r="AF31" t="s">
        <v>111</v>
      </c>
      <c r="AG31" t="s">
        <v>83</v>
      </c>
      <c r="AH31" t="s">
        <v>102</v>
      </c>
      <c r="AI31" t="s">
        <v>102</v>
      </c>
      <c r="AJ31" t="s">
        <v>276</v>
      </c>
      <c r="AK31" t="s">
        <v>276</v>
      </c>
      <c r="AL31" t="s">
        <v>121</v>
      </c>
      <c r="AM31" t="s">
        <v>121</v>
      </c>
      <c r="AN31" t="s">
        <v>86</v>
      </c>
      <c r="AO31" t="s">
        <v>86</v>
      </c>
      <c r="AP31" t="s">
        <v>92</v>
      </c>
      <c r="AQ31" t="s">
        <v>92</v>
      </c>
      <c r="AR31" t="s">
        <v>93</v>
      </c>
      <c r="AS31" t="s">
        <v>93</v>
      </c>
      <c r="AT31" s="4">
        <v>0</v>
      </c>
      <c r="AU31" s="4">
        <v>0</v>
      </c>
      <c r="AV31" s="4">
        <v>0.01</v>
      </c>
      <c r="AW31" s="4">
        <v>7.0000000000000007E-2</v>
      </c>
    </row>
    <row r="32" spans="1:49">
      <c r="A32" t="s">
        <v>345</v>
      </c>
      <c r="B32" t="s">
        <v>76</v>
      </c>
      <c r="D32" t="s">
        <v>346</v>
      </c>
      <c r="E32" t="s">
        <v>78</v>
      </c>
      <c r="I32" t="s">
        <v>79</v>
      </c>
      <c r="J32" t="s">
        <v>80</v>
      </c>
      <c r="K32" s="2">
        <v>0.47847222222222219</v>
      </c>
      <c r="L32" t="s">
        <v>347</v>
      </c>
      <c r="N32" t="s">
        <v>317</v>
      </c>
      <c r="O32" t="s">
        <v>83</v>
      </c>
      <c r="P32" t="s">
        <v>139</v>
      </c>
      <c r="Q32" t="s">
        <v>83</v>
      </c>
      <c r="R32" t="s">
        <v>348</v>
      </c>
      <c r="S32" t="s">
        <v>83</v>
      </c>
      <c r="T32" t="s">
        <v>349</v>
      </c>
      <c r="U32" t="s">
        <v>86</v>
      </c>
      <c r="V32" t="s">
        <v>350</v>
      </c>
      <c r="W32" t="s">
        <v>83</v>
      </c>
      <c r="X32" t="s">
        <v>351</v>
      </c>
      <c r="Y32" t="s">
        <v>83</v>
      </c>
      <c r="Z32" t="s">
        <v>202</v>
      </c>
      <c r="AA32" t="s">
        <v>83</v>
      </c>
      <c r="AB32" t="s">
        <v>352</v>
      </c>
      <c r="AC32" t="s">
        <v>86</v>
      </c>
      <c r="AD32" t="s">
        <v>100</v>
      </c>
      <c r="AE32" t="s">
        <v>83</v>
      </c>
      <c r="AF32" t="s">
        <v>111</v>
      </c>
      <c r="AG32" t="s">
        <v>83</v>
      </c>
      <c r="AH32" t="s">
        <v>102</v>
      </c>
      <c r="AI32" t="s">
        <v>102</v>
      </c>
      <c r="AJ32" t="s">
        <v>353</v>
      </c>
      <c r="AK32" t="s">
        <v>353</v>
      </c>
      <c r="AL32" t="s">
        <v>110</v>
      </c>
      <c r="AM32" t="s">
        <v>110</v>
      </c>
      <c r="AN32" t="s">
        <v>86</v>
      </c>
      <c r="AO32" t="s">
        <v>86</v>
      </c>
      <c r="AP32" t="s">
        <v>92</v>
      </c>
      <c r="AQ32" t="s">
        <v>92</v>
      </c>
      <c r="AR32" t="s">
        <v>93</v>
      </c>
      <c r="AS32" t="s">
        <v>93</v>
      </c>
      <c r="AT32" s="4">
        <v>0.01</v>
      </c>
      <c r="AU32" s="4">
        <v>0.02</v>
      </c>
      <c r="AV32" s="4">
        <v>0.05</v>
      </c>
      <c r="AW32" s="4">
        <v>0.11</v>
      </c>
    </row>
    <row r="33" spans="1:49">
      <c r="A33" t="s">
        <v>354</v>
      </c>
      <c r="B33" t="s">
        <v>76</v>
      </c>
      <c r="D33" t="s">
        <v>355</v>
      </c>
      <c r="E33" t="s">
        <v>115</v>
      </c>
      <c r="I33" t="s">
        <v>79</v>
      </c>
      <c r="J33" t="s">
        <v>80</v>
      </c>
      <c r="K33" s="2">
        <v>0.47847222222222219</v>
      </c>
      <c r="L33" t="s">
        <v>356</v>
      </c>
      <c r="N33" t="s">
        <v>357</v>
      </c>
      <c r="O33" t="s">
        <v>175</v>
      </c>
      <c r="P33" t="s">
        <v>358</v>
      </c>
      <c r="Q33" t="s">
        <v>221</v>
      </c>
      <c r="R33" t="s">
        <v>121</v>
      </c>
      <c r="S33" t="s">
        <v>182</v>
      </c>
      <c r="T33">
        <f>-(1.24 %)</f>
        <v>-1.24E-2</v>
      </c>
      <c r="U33">
        <f>-(0.03 %)</f>
        <v>-2.9999999999999997E-4</v>
      </c>
      <c r="V33" t="s">
        <v>359</v>
      </c>
      <c r="W33" t="s">
        <v>223</v>
      </c>
      <c r="X33" t="s">
        <v>358</v>
      </c>
      <c r="Y33" t="s">
        <v>360</v>
      </c>
      <c r="Z33" t="s">
        <v>121</v>
      </c>
      <c r="AA33" t="s">
        <v>182</v>
      </c>
      <c r="AB33" t="s">
        <v>361</v>
      </c>
      <c r="AC33">
        <f>-(0.04 %)</f>
        <v>-4.0000000000000002E-4</v>
      </c>
      <c r="AD33" t="s">
        <v>89</v>
      </c>
      <c r="AE33" t="s">
        <v>245</v>
      </c>
      <c r="AF33" t="s">
        <v>90</v>
      </c>
      <c r="AG33" t="s">
        <v>101</v>
      </c>
      <c r="AH33" t="s">
        <v>91</v>
      </c>
      <c r="AI33" t="s">
        <v>91</v>
      </c>
      <c r="AJ33" t="s">
        <v>224</v>
      </c>
      <c r="AK33" t="s">
        <v>224</v>
      </c>
      <c r="AL33" t="s">
        <v>85</v>
      </c>
      <c r="AM33" t="s">
        <v>85</v>
      </c>
      <c r="AN33" t="s">
        <v>86</v>
      </c>
      <c r="AO33" t="s">
        <v>86</v>
      </c>
      <c r="AP33" t="s">
        <v>92</v>
      </c>
      <c r="AQ33" t="s">
        <v>92</v>
      </c>
      <c r="AR33" t="s">
        <v>93</v>
      </c>
      <c r="AS33" t="s">
        <v>93</v>
      </c>
      <c r="AT33" s="4">
        <v>0.17</v>
      </c>
      <c r="AU33" s="4">
        <v>0.2</v>
      </c>
      <c r="AV33" s="4">
        <v>0.25</v>
      </c>
      <c r="AW33" s="4">
        <v>0.49</v>
      </c>
    </row>
    <row r="34" spans="1:49">
      <c r="A34" t="s">
        <v>362</v>
      </c>
      <c r="B34" t="s">
        <v>76</v>
      </c>
      <c r="D34" t="s">
        <v>363</v>
      </c>
      <c r="E34" t="s">
        <v>78</v>
      </c>
      <c r="I34" t="s">
        <v>79</v>
      </c>
      <c r="J34" t="s">
        <v>364</v>
      </c>
      <c r="K34" s="2">
        <v>0.47847222222222219</v>
      </c>
      <c r="L34" t="s">
        <v>365</v>
      </c>
      <c r="N34" t="s">
        <v>366</v>
      </c>
      <c r="O34" t="s">
        <v>83</v>
      </c>
      <c r="P34" t="s">
        <v>120</v>
      </c>
      <c r="Q34" t="s">
        <v>83</v>
      </c>
      <c r="R34" t="s">
        <v>85</v>
      </c>
      <c r="S34" t="s">
        <v>83</v>
      </c>
      <c r="T34" t="s">
        <v>367</v>
      </c>
      <c r="U34" t="s">
        <v>86</v>
      </c>
      <c r="V34" t="s">
        <v>368</v>
      </c>
      <c r="W34" t="s">
        <v>369</v>
      </c>
      <c r="X34" t="s">
        <v>84</v>
      </c>
      <c r="Y34" t="s">
        <v>258</v>
      </c>
      <c r="Z34" t="s">
        <v>121</v>
      </c>
      <c r="AA34" t="s">
        <v>121</v>
      </c>
      <c r="AB34" t="s">
        <v>86</v>
      </c>
      <c r="AC34" t="s">
        <v>86</v>
      </c>
      <c r="AD34" t="s">
        <v>302</v>
      </c>
      <c r="AE34" t="s">
        <v>83</v>
      </c>
      <c r="AF34" t="s">
        <v>90</v>
      </c>
      <c r="AG34" t="s">
        <v>111</v>
      </c>
      <c r="AH34" t="s">
        <v>91</v>
      </c>
      <c r="AI34" t="s">
        <v>91</v>
      </c>
      <c r="AJ34" t="s">
        <v>370</v>
      </c>
      <c r="AK34" t="s">
        <v>370</v>
      </c>
      <c r="AL34" t="s">
        <v>121</v>
      </c>
      <c r="AM34" t="s">
        <v>121</v>
      </c>
      <c r="AN34" t="s">
        <v>86</v>
      </c>
      <c r="AO34" t="s">
        <v>86</v>
      </c>
      <c r="AP34" t="s">
        <v>92</v>
      </c>
      <c r="AQ34" t="s">
        <v>92</v>
      </c>
      <c r="AR34" t="s">
        <v>93</v>
      </c>
      <c r="AS34" t="s">
        <v>93</v>
      </c>
      <c r="AT34" s="4">
        <v>0</v>
      </c>
      <c r="AU34" s="4">
        <v>0.01</v>
      </c>
      <c r="AV34" s="4">
        <v>0.03</v>
      </c>
      <c r="AW34" s="4">
        <v>0.09</v>
      </c>
    </row>
    <row r="35" spans="1:49">
      <c r="A35" t="s">
        <v>371</v>
      </c>
      <c r="B35" t="s">
        <v>76</v>
      </c>
      <c r="D35" t="s">
        <v>372</v>
      </c>
      <c r="E35" t="s">
        <v>78</v>
      </c>
      <c r="I35" t="s">
        <v>79</v>
      </c>
      <c r="J35" t="s">
        <v>80</v>
      </c>
      <c r="K35" s="2">
        <v>0.47847222222222219</v>
      </c>
      <c r="L35" t="s">
        <v>373</v>
      </c>
      <c r="N35" t="s">
        <v>366</v>
      </c>
      <c r="O35" t="s">
        <v>83</v>
      </c>
      <c r="P35" t="s">
        <v>119</v>
      </c>
      <c r="Q35" t="s">
        <v>83</v>
      </c>
      <c r="R35" t="s">
        <v>121</v>
      </c>
      <c r="S35" t="s">
        <v>83</v>
      </c>
      <c r="T35">
        <f>-(0.07 %)</f>
        <v>-7.000000000000001E-4</v>
      </c>
      <c r="U35" t="s">
        <v>86</v>
      </c>
      <c r="V35" t="s">
        <v>374</v>
      </c>
      <c r="W35" t="s">
        <v>138</v>
      </c>
      <c r="X35" t="s">
        <v>109</v>
      </c>
      <c r="Y35" t="s">
        <v>88</v>
      </c>
      <c r="Z35" t="s">
        <v>121</v>
      </c>
      <c r="AA35" t="s">
        <v>121</v>
      </c>
      <c r="AB35">
        <f>-(0.29 %)</f>
        <v>-2.8999999999999998E-3</v>
      </c>
      <c r="AC35" t="s">
        <v>375</v>
      </c>
      <c r="AD35" t="s">
        <v>100</v>
      </c>
      <c r="AE35" t="s">
        <v>245</v>
      </c>
      <c r="AF35" t="s">
        <v>111</v>
      </c>
      <c r="AG35" t="s">
        <v>111</v>
      </c>
      <c r="AH35" t="s">
        <v>102</v>
      </c>
      <c r="AI35" t="s">
        <v>102</v>
      </c>
      <c r="AJ35" t="s">
        <v>109</v>
      </c>
      <c r="AK35" t="s">
        <v>109</v>
      </c>
      <c r="AL35" t="s">
        <v>85</v>
      </c>
      <c r="AM35" t="s">
        <v>85</v>
      </c>
      <c r="AN35" t="s">
        <v>86</v>
      </c>
      <c r="AO35" t="s">
        <v>86</v>
      </c>
      <c r="AP35" t="s">
        <v>92</v>
      </c>
      <c r="AQ35" t="s">
        <v>92</v>
      </c>
      <c r="AR35" t="s">
        <v>93</v>
      </c>
      <c r="AS35" t="s">
        <v>93</v>
      </c>
      <c r="AT35" s="4">
        <v>0.02</v>
      </c>
      <c r="AU35" s="4">
        <v>0.03</v>
      </c>
      <c r="AV35" s="4">
        <v>0.06</v>
      </c>
      <c r="AW35" s="4">
        <v>0.24</v>
      </c>
    </row>
    <row r="36" spans="1:49">
      <c r="A36" t="s">
        <v>376</v>
      </c>
      <c r="B36" t="s">
        <v>76</v>
      </c>
      <c r="D36" t="s">
        <v>377</v>
      </c>
      <c r="E36" t="s">
        <v>115</v>
      </c>
      <c r="I36" t="s">
        <v>79</v>
      </c>
      <c r="J36" t="s">
        <v>80</v>
      </c>
      <c r="K36" s="2">
        <v>0.47916666666666669</v>
      </c>
      <c r="L36" t="s">
        <v>378</v>
      </c>
      <c r="N36" t="s">
        <v>379</v>
      </c>
      <c r="O36" t="s">
        <v>83</v>
      </c>
      <c r="P36" t="s">
        <v>139</v>
      </c>
      <c r="Q36" t="s">
        <v>83</v>
      </c>
      <c r="R36" t="s">
        <v>380</v>
      </c>
      <c r="S36" t="s">
        <v>83</v>
      </c>
      <c r="T36" t="s">
        <v>381</v>
      </c>
      <c r="U36" t="s">
        <v>86</v>
      </c>
      <c r="V36" t="s">
        <v>382</v>
      </c>
      <c r="W36" t="s">
        <v>83</v>
      </c>
      <c r="X36" t="s">
        <v>307</v>
      </c>
      <c r="Y36" t="s">
        <v>83</v>
      </c>
      <c r="Z36" t="s">
        <v>202</v>
      </c>
      <c r="AA36" t="s">
        <v>83</v>
      </c>
      <c r="AB36" t="s">
        <v>383</v>
      </c>
      <c r="AC36" t="s">
        <v>86</v>
      </c>
      <c r="AD36" t="s">
        <v>100</v>
      </c>
      <c r="AE36" t="s">
        <v>83</v>
      </c>
      <c r="AF36" t="s">
        <v>112</v>
      </c>
      <c r="AG36" t="s">
        <v>83</v>
      </c>
      <c r="AH36" t="s">
        <v>384</v>
      </c>
      <c r="AI36" t="s">
        <v>384</v>
      </c>
      <c r="AJ36" t="s">
        <v>307</v>
      </c>
      <c r="AK36" t="s">
        <v>307</v>
      </c>
      <c r="AL36" t="s">
        <v>348</v>
      </c>
      <c r="AM36" t="s">
        <v>348</v>
      </c>
      <c r="AN36" t="s">
        <v>86</v>
      </c>
      <c r="AO36" t="s">
        <v>86</v>
      </c>
      <c r="AP36" t="s">
        <v>92</v>
      </c>
      <c r="AQ36" t="s">
        <v>92</v>
      </c>
      <c r="AR36" t="s">
        <v>227</v>
      </c>
      <c r="AS36" t="s">
        <v>227</v>
      </c>
      <c r="AT36" s="4">
        <v>0.11</v>
      </c>
      <c r="AU36" s="4">
        <v>0.12</v>
      </c>
      <c r="AV36" s="4">
        <v>0.13</v>
      </c>
      <c r="AW36" s="4">
        <v>0.13</v>
      </c>
    </row>
    <row r="37" spans="1:49">
      <c r="A37" t="s">
        <v>385</v>
      </c>
      <c r="B37" t="s">
        <v>76</v>
      </c>
      <c r="D37" t="s">
        <v>386</v>
      </c>
      <c r="E37" t="s">
        <v>115</v>
      </c>
      <c r="I37" t="s">
        <v>79</v>
      </c>
      <c r="J37" t="s">
        <v>80</v>
      </c>
      <c r="K37" s="2">
        <v>0.47916666666666669</v>
      </c>
      <c r="L37" t="s">
        <v>387</v>
      </c>
      <c r="N37" t="s">
        <v>388</v>
      </c>
      <c r="O37" t="s">
        <v>83</v>
      </c>
      <c r="P37" t="s">
        <v>389</v>
      </c>
      <c r="Q37" t="s">
        <v>83</v>
      </c>
      <c r="R37" t="s">
        <v>121</v>
      </c>
      <c r="S37" t="s">
        <v>83</v>
      </c>
      <c r="T37" t="s">
        <v>390</v>
      </c>
      <c r="U37" t="s">
        <v>86</v>
      </c>
      <c r="V37" t="s">
        <v>391</v>
      </c>
      <c r="W37" t="s">
        <v>392</v>
      </c>
      <c r="X37" t="s">
        <v>393</v>
      </c>
      <c r="Y37" t="s">
        <v>394</v>
      </c>
      <c r="Z37" t="s">
        <v>121</v>
      </c>
      <c r="AA37" t="s">
        <v>395</v>
      </c>
      <c r="AB37">
        <f>-(0.4 %)</f>
        <v>-4.0000000000000001E-3</v>
      </c>
      <c r="AC37" t="s">
        <v>86</v>
      </c>
      <c r="AD37" t="s">
        <v>245</v>
      </c>
      <c r="AE37" t="s">
        <v>245</v>
      </c>
      <c r="AF37" t="s">
        <v>151</v>
      </c>
      <c r="AG37" t="s">
        <v>111</v>
      </c>
      <c r="AH37" t="s">
        <v>91</v>
      </c>
      <c r="AI37" t="s">
        <v>91</v>
      </c>
      <c r="AJ37" t="s">
        <v>389</v>
      </c>
      <c r="AK37" t="s">
        <v>389</v>
      </c>
      <c r="AL37" t="s">
        <v>121</v>
      </c>
      <c r="AM37" t="s">
        <v>121</v>
      </c>
      <c r="AN37" t="s">
        <v>86</v>
      </c>
      <c r="AO37" t="s">
        <v>86</v>
      </c>
      <c r="AP37" t="s">
        <v>92</v>
      </c>
      <c r="AQ37" t="s">
        <v>92</v>
      </c>
      <c r="AR37" t="s">
        <v>93</v>
      </c>
      <c r="AS37" t="s">
        <v>93</v>
      </c>
      <c r="AT37" s="4">
        <v>0</v>
      </c>
      <c r="AU37" s="4">
        <v>0.01</v>
      </c>
      <c r="AV37" s="4">
        <v>0.02</v>
      </c>
      <c r="AW37" s="4">
        <v>0.09</v>
      </c>
    </row>
    <row r="38" spans="1:49">
      <c r="A38" t="s">
        <v>396</v>
      </c>
      <c r="B38" t="s">
        <v>76</v>
      </c>
      <c r="D38" t="s">
        <v>397</v>
      </c>
      <c r="E38" t="s">
        <v>115</v>
      </c>
      <c r="I38" t="s">
        <v>79</v>
      </c>
      <c r="J38" t="s">
        <v>80</v>
      </c>
      <c r="K38" s="2">
        <v>0.47916666666666669</v>
      </c>
      <c r="L38" t="s">
        <v>398</v>
      </c>
      <c r="N38" t="s">
        <v>162</v>
      </c>
      <c r="O38" t="s">
        <v>83</v>
      </c>
      <c r="P38" t="s">
        <v>399</v>
      </c>
      <c r="Q38" t="s">
        <v>83</v>
      </c>
      <c r="R38" t="s">
        <v>222</v>
      </c>
      <c r="S38" t="s">
        <v>83</v>
      </c>
      <c r="T38" t="s">
        <v>400</v>
      </c>
      <c r="U38" t="s">
        <v>86</v>
      </c>
      <c r="V38" t="s">
        <v>401</v>
      </c>
      <c r="W38" t="s">
        <v>83</v>
      </c>
      <c r="X38" t="s">
        <v>402</v>
      </c>
      <c r="Y38" t="s">
        <v>83</v>
      </c>
      <c r="Z38" t="s">
        <v>119</v>
      </c>
      <c r="AA38" t="s">
        <v>83</v>
      </c>
      <c r="AB38" t="s">
        <v>403</v>
      </c>
      <c r="AC38" t="s">
        <v>86</v>
      </c>
      <c r="AD38" t="s">
        <v>100</v>
      </c>
      <c r="AE38" t="s">
        <v>83</v>
      </c>
      <c r="AF38" t="s">
        <v>111</v>
      </c>
      <c r="AG38" t="s">
        <v>83</v>
      </c>
      <c r="AH38" t="s">
        <v>225</v>
      </c>
      <c r="AI38" t="s">
        <v>225</v>
      </c>
      <c r="AJ38" t="s">
        <v>404</v>
      </c>
      <c r="AK38" t="s">
        <v>404</v>
      </c>
      <c r="AL38" t="s">
        <v>405</v>
      </c>
      <c r="AM38" t="s">
        <v>405</v>
      </c>
      <c r="AN38" t="s">
        <v>86</v>
      </c>
      <c r="AO38" t="s">
        <v>86</v>
      </c>
      <c r="AP38" t="s">
        <v>92</v>
      </c>
      <c r="AQ38" t="s">
        <v>92</v>
      </c>
      <c r="AR38" t="s">
        <v>185</v>
      </c>
      <c r="AS38" t="s">
        <v>185</v>
      </c>
      <c r="AT38" s="4">
        <v>0</v>
      </c>
      <c r="AU38" s="4">
        <v>0</v>
      </c>
      <c r="AV38" s="4">
        <v>0</v>
      </c>
      <c r="AW38" s="4">
        <v>0.12</v>
      </c>
    </row>
    <row r="39" spans="1:49">
      <c r="A39" t="s">
        <v>406</v>
      </c>
      <c r="B39" t="s">
        <v>76</v>
      </c>
      <c r="D39" t="s">
        <v>407</v>
      </c>
      <c r="E39" t="s">
        <v>115</v>
      </c>
      <c r="I39" t="s">
        <v>79</v>
      </c>
      <c r="J39" t="s">
        <v>80</v>
      </c>
      <c r="K39" s="2">
        <v>0.47916666666666669</v>
      </c>
      <c r="L39" t="s">
        <v>408</v>
      </c>
      <c r="N39" t="s">
        <v>366</v>
      </c>
      <c r="O39" t="s">
        <v>83</v>
      </c>
      <c r="P39" t="s">
        <v>409</v>
      </c>
      <c r="Q39" t="s">
        <v>83</v>
      </c>
      <c r="R39" t="s">
        <v>121</v>
      </c>
      <c r="S39" t="s">
        <v>83</v>
      </c>
      <c r="T39">
        <f>-(0.2 %)</f>
        <v>-2E-3</v>
      </c>
      <c r="U39" t="s">
        <v>86</v>
      </c>
      <c r="V39" t="s">
        <v>410</v>
      </c>
      <c r="W39" t="s">
        <v>382</v>
      </c>
      <c r="X39" t="s">
        <v>409</v>
      </c>
      <c r="Y39" t="s">
        <v>221</v>
      </c>
      <c r="Z39" t="s">
        <v>121</v>
      </c>
      <c r="AA39" t="s">
        <v>222</v>
      </c>
      <c r="AB39">
        <f>-(0.19 %)</f>
        <v>-1.9E-3</v>
      </c>
      <c r="AC39" t="s">
        <v>411</v>
      </c>
      <c r="AD39" t="s">
        <v>100</v>
      </c>
      <c r="AE39" t="s">
        <v>83</v>
      </c>
      <c r="AF39" t="s">
        <v>111</v>
      </c>
      <c r="AG39" t="s">
        <v>83</v>
      </c>
      <c r="AH39" t="s">
        <v>102</v>
      </c>
      <c r="AI39" t="s">
        <v>102</v>
      </c>
      <c r="AJ39" t="s">
        <v>224</v>
      </c>
      <c r="AK39" t="s">
        <v>224</v>
      </c>
      <c r="AL39" t="s">
        <v>121</v>
      </c>
      <c r="AM39" t="s">
        <v>121</v>
      </c>
      <c r="AN39" t="s">
        <v>86</v>
      </c>
      <c r="AO39" t="s">
        <v>86</v>
      </c>
      <c r="AP39" t="s">
        <v>92</v>
      </c>
      <c r="AQ39" t="s">
        <v>92</v>
      </c>
      <c r="AR39" t="s">
        <v>93</v>
      </c>
      <c r="AS39" t="s">
        <v>93</v>
      </c>
      <c r="AT39" s="4">
        <v>0</v>
      </c>
      <c r="AU39" s="4">
        <v>0.01</v>
      </c>
      <c r="AV39" s="4">
        <v>0.03</v>
      </c>
      <c r="AW39" s="4">
        <v>0.38</v>
      </c>
    </row>
    <row r="40" spans="1:49">
      <c r="A40" t="s">
        <v>412</v>
      </c>
      <c r="B40" t="s">
        <v>76</v>
      </c>
      <c r="D40" t="s">
        <v>413</v>
      </c>
      <c r="E40" t="s">
        <v>219</v>
      </c>
      <c r="I40" t="s">
        <v>79</v>
      </c>
      <c r="J40" t="s">
        <v>80</v>
      </c>
      <c r="K40" s="2">
        <v>0.47916666666666669</v>
      </c>
      <c r="L40" t="s">
        <v>414</v>
      </c>
      <c r="N40" t="s">
        <v>317</v>
      </c>
      <c r="O40" t="s">
        <v>83</v>
      </c>
      <c r="P40" t="s">
        <v>415</v>
      </c>
      <c r="Q40" t="s">
        <v>83</v>
      </c>
      <c r="R40" t="s">
        <v>182</v>
      </c>
      <c r="S40" t="s">
        <v>83</v>
      </c>
      <c r="T40" t="s">
        <v>416</v>
      </c>
      <c r="U40" t="s">
        <v>86</v>
      </c>
      <c r="V40" t="s">
        <v>417</v>
      </c>
      <c r="W40" t="s">
        <v>83</v>
      </c>
      <c r="X40" t="s">
        <v>418</v>
      </c>
      <c r="Y40" t="s">
        <v>83</v>
      </c>
      <c r="Z40" t="s">
        <v>405</v>
      </c>
      <c r="AA40" t="s">
        <v>83</v>
      </c>
      <c r="AB40" t="s">
        <v>419</v>
      </c>
      <c r="AC40" t="s">
        <v>86</v>
      </c>
      <c r="AD40" t="s">
        <v>89</v>
      </c>
      <c r="AE40" t="s">
        <v>83</v>
      </c>
      <c r="AF40" t="s">
        <v>112</v>
      </c>
      <c r="AG40" t="s">
        <v>83</v>
      </c>
      <c r="AH40" t="s">
        <v>420</v>
      </c>
      <c r="AI40" t="s">
        <v>420</v>
      </c>
      <c r="AJ40" t="s">
        <v>418</v>
      </c>
      <c r="AK40" t="s">
        <v>418</v>
      </c>
      <c r="AL40" t="s">
        <v>405</v>
      </c>
      <c r="AM40" t="s">
        <v>405</v>
      </c>
      <c r="AN40" t="s">
        <v>86</v>
      </c>
      <c r="AO40" t="s">
        <v>86</v>
      </c>
      <c r="AP40" t="s">
        <v>92</v>
      </c>
      <c r="AQ40" t="s">
        <v>92</v>
      </c>
      <c r="AR40" t="s">
        <v>185</v>
      </c>
      <c r="AS40" t="s">
        <v>185</v>
      </c>
      <c r="AT40" s="4">
        <v>0.02</v>
      </c>
      <c r="AU40" s="4">
        <v>0.02</v>
      </c>
      <c r="AV40" s="4">
        <v>0.03</v>
      </c>
      <c r="AW40" s="4">
        <v>0.19</v>
      </c>
    </row>
    <row r="41" spans="1:49">
      <c r="A41" t="s">
        <v>421</v>
      </c>
      <c r="B41" t="s">
        <v>76</v>
      </c>
      <c r="D41" t="s">
        <v>422</v>
      </c>
      <c r="E41" t="s">
        <v>115</v>
      </c>
      <c r="I41" t="s">
        <v>79</v>
      </c>
      <c r="J41" t="s">
        <v>80</v>
      </c>
      <c r="K41" s="2">
        <v>0.47916666666666669</v>
      </c>
      <c r="L41" t="s">
        <v>423</v>
      </c>
      <c r="N41" t="s">
        <v>366</v>
      </c>
      <c r="O41" t="s">
        <v>83</v>
      </c>
      <c r="P41" t="s">
        <v>152</v>
      </c>
      <c r="Q41" t="s">
        <v>83</v>
      </c>
      <c r="R41" t="s">
        <v>121</v>
      </c>
      <c r="S41" t="s">
        <v>83</v>
      </c>
      <c r="T41" t="s">
        <v>424</v>
      </c>
      <c r="U41" t="s">
        <v>86</v>
      </c>
      <c r="V41" t="s">
        <v>425</v>
      </c>
      <c r="W41" t="s">
        <v>426</v>
      </c>
      <c r="X41" t="s">
        <v>427</v>
      </c>
      <c r="Y41" t="s">
        <v>428</v>
      </c>
      <c r="Z41" t="s">
        <v>110</v>
      </c>
      <c r="AA41" t="s">
        <v>110</v>
      </c>
      <c r="AB41" t="s">
        <v>429</v>
      </c>
      <c r="AC41" t="s">
        <v>86</v>
      </c>
      <c r="AD41" t="s">
        <v>100</v>
      </c>
      <c r="AE41" t="s">
        <v>83</v>
      </c>
      <c r="AF41" t="s">
        <v>111</v>
      </c>
      <c r="AG41" t="s">
        <v>90</v>
      </c>
      <c r="AH41" t="s">
        <v>102</v>
      </c>
      <c r="AI41" t="s">
        <v>102</v>
      </c>
      <c r="AJ41" t="s">
        <v>152</v>
      </c>
      <c r="AK41" t="s">
        <v>152</v>
      </c>
      <c r="AL41" t="s">
        <v>121</v>
      </c>
      <c r="AM41" t="s">
        <v>121</v>
      </c>
      <c r="AN41" t="s">
        <v>86</v>
      </c>
      <c r="AO41" t="s">
        <v>86</v>
      </c>
      <c r="AP41" t="s">
        <v>92</v>
      </c>
      <c r="AQ41" t="s">
        <v>92</v>
      </c>
      <c r="AR41" t="s">
        <v>93</v>
      </c>
      <c r="AS41" t="s">
        <v>93</v>
      </c>
      <c r="AT41" s="4">
        <v>0</v>
      </c>
      <c r="AU41" s="4">
        <v>0.01</v>
      </c>
      <c r="AV41" s="4">
        <v>0.02</v>
      </c>
      <c r="AW41" s="4">
        <v>0.13</v>
      </c>
    </row>
    <row r="42" spans="1:49">
      <c r="A42" t="s">
        <v>430</v>
      </c>
      <c r="B42" t="s">
        <v>76</v>
      </c>
      <c r="D42" t="s">
        <v>431</v>
      </c>
      <c r="E42" t="s">
        <v>115</v>
      </c>
      <c r="I42" t="s">
        <v>79</v>
      </c>
      <c r="J42" t="s">
        <v>80</v>
      </c>
      <c r="K42" s="2">
        <v>0.47916666666666669</v>
      </c>
      <c r="L42" t="s">
        <v>432</v>
      </c>
      <c r="N42" t="s">
        <v>366</v>
      </c>
      <c r="O42" t="s">
        <v>433</v>
      </c>
      <c r="P42" t="s">
        <v>409</v>
      </c>
      <c r="Q42" t="s">
        <v>415</v>
      </c>
      <c r="R42" t="s">
        <v>121</v>
      </c>
      <c r="S42" t="s">
        <v>121</v>
      </c>
      <c r="T42">
        <f>-(0.04 %)</f>
        <v>-4.0000000000000002E-4</v>
      </c>
      <c r="U42" t="s">
        <v>86</v>
      </c>
      <c r="V42" t="s">
        <v>434</v>
      </c>
      <c r="W42" t="s">
        <v>435</v>
      </c>
      <c r="X42" t="s">
        <v>436</v>
      </c>
      <c r="Y42" t="s">
        <v>418</v>
      </c>
      <c r="Z42" t="s">
        <v>121</v>
      </c>
      <c r="AA42" t="s">
        <v>110</v>
      </c>
      <c r="AB42">
        <f>-(0.21 %)</f>
        <v>-2.0999999999999999E-3</v>
      </c>
      <c r="AC42">
        <f>-(0.12 %)</f>
        <v>-1.1999999999999999E-3</v>
      </c>
      <c r="AD42" t="s">
        <v>89</v>
      </c>
      <c r="AE42" t="s">
        <v>245</v>
      </c>
      <c r="AF42" t="s">
        <v>111</v>
      </c>
      <c r="AG42" t="s">
        <v>90</v>
      </c>
      <c r="AH42" t="s">
        <v>91</v>
      </c>
      <c r="AI42" t="s">
        <v>91</v>
      </c>
      <c r="AJ42" t="s">
        <v>409</v>
      </c>
      <c r="AK42" t="s">
        <v>409</v>
      </c>
      <c r="AL42" t="s">
        <v>121</v>
      </c>
      <c r="AM42" t="s">
        <v>121</v>
      </c>
      <c r="AN42" t="s">
        <v>86</v>
      </c>
      <c r="AO42" t="s">
        <v>86</v>
      </c>
      <c r="AP42" t="s">
        <v>92</v>
      </c>
      <c r="AQ42" t="s">
        <v>92</v>
      </c>
      <c r="AR42" t="s">
        <v>93</v>
      </c>
      <c r="AS42" t="s">
        <v>93</v>
      </c>
      <c r="AT42" s="4">
        <v>0.03</v>
      </c>
      <c r="AU42" s="4">
        <v>0.05</v>
      </c>
      <c r="AV42" s="4">
        <v>0.1</v>
      </c>
      <c r="AW42" s="4">
        <v>0.44</v>
      </c>
    </row>
    <row r="43" spans="1:49">
      <c r="A43" t="s">
        <v>437</v>
      </c>
      <c r="B43" t="s">
        <v>76</v>
      </c>
      <c r="D43" t="s">
        <v>438</v>
      </c>
      <c r="E43" t="s">
        <v>115</v>
      </c>
      <c r="I43" t="s">
        <v>79</v>
      </c>
      <c r="J43" t="s">
        <v>80</v>
      </c>
      <c r="K43" s="2">
        <v>0.47916666666666669</v>
      </c>
      <c r="L43" t="s">
        <v>439</v>
      </c>
      <c r="N43" t="s">
        <v>117</v>
      </c>
      <c r="O43" t="s">
        <v>440</v>
      </c>
      <c r="P43" t="s">
        <v>157</v>
      </c>
      <c r="Q43" t="s">
        <v>195</v>
      </c>
      <c r="R43" t="s">
        <v>85</v>
      </c>
      <c r="S43" t="s">
        <v>110</v>
      </c>
      <c r="T43" t="s">
        <v>86</v>
      </c>
      <c r="U43" t="s">
        <v>86</v>
      </c>
      <c r="V43" t="s">
        <v>441</v>
      </c>
      <c r="W43" t="s">
        <v>442</v>
      </c>
      <c r="X43" t="s">
        <v>191</v>
      </c>
      <c r="Y43" t="s">
        <v>132</v>
      </c>
      <c r="Z43" t="s">
        <v>85</v>
      </c>
      <c r="AA43" t="s">
        <v>110</v>
      </c>
      <c r="AB43" t="s">
        <v>86</v>
      </c>
      <c r="AC43" t="s">
        <v>86</v>
      </c>
      <c r="AD43" t="s">
        <v>100</v>
      </c>
      <c r="AE43" t="s">
        <v>83</v>
      </c>
      <c r="AF43" t="s">
        <v>90</v>
      </c>
      <c r="AG43" t="s">
        <v>112</v>
      </c>
      <c r="AH43" t="s">
        <v>102</v>
      </c>
      <c r="AI43" t="s">
        <v>102</v>
      </c>
      <c r="AJ43" t="s">
        <v>157</v>
      </c>
      <c r="AK43" t="s">
        <v>157</v>
      </c>
      <c r="AL43" t="s">
        <v>85</v>
      </c>
      <c r="AM43" t="s">
        <v>85</v>
      </c>
      <c r="AN43" t="s">
        <v>86</v>
      </c>
      <c r="AO43" t="s">
        <v>86</v>
      </c>
      <c r="AP43" t="s">
        <v>92</v>
      </c>
      <c r="AQ43" t="s">
        <v>92</v>
      </c>
      <c r="AR43" t="s">
        <v>93</v>
      </c>
      <c r="AS43" t="s">
        <v>93</v>
      </c>
      <c r="AT43" s="4">
        <v>0.04</v>
      </c>
      <c r="AU43" s="4">
        <v>7.0000000000000007E-2</v>
      </c>
      <c r="AV43" s="4">
        <v>0.12</v>
      </c>
      <c r="AW43" s="4">
        <v>0.4</v>
      </c>
    </row>
    <row r="44" spans="1:49">
      <c r="A44" t="s">
        <v>443</v>
      </c>
      <c r="B44" t="s">
        <v>76</v>
      </c>
      <c r="D44" t="s">
        <v>444</v>
      </c>
      <c r="E44" t="s">
        <v>115</v>
      </c>
      <c r="I44" t="s">
        <v>79</v>
      </c>
      <c r="J44" t="s">
        <v>80</v>
      </c>
      <c r="K44" s="2">
        <v>0.47916666666666669</v>
      </c>
      <c r="L44" t="s">
        <v>445</v>
      </c>
      <c r="N44" t="s">
        <v>388</v>
      </c>
      <c r="O44" t="s">
        <v>83</v>
      </c>
      <c r="P44" t="s">
        <v>157</v>
      </c>
      <c r="Q44" t="s">
        <v>83</v>
      </c>
      <c r="R44" t="s">
        <v>110</v>
      </c>
      <c r="S44" t="s">
        <v>83</v>
      </c>
      <c r="T44">
        <f>-(0.3 %)</f>
        <v>-3.0000000000000001E-3</v>
      </c>
      <c r="U44" t="s">
        <v>86</v>
      </c>
      <c r="V44" t="s">
        <v>446</v>
      </c>
      <c r="W44" t="s">
        <v>447</v>
      </c>
      <c r="X44" t="s">
        <v>84</v>
      </c>
      <c r="Y44" t="s">
        <v>168</v>
      </c>
      <c r="Z44" t="s">
        <v>110</v>
      </c>
      <c r="AA44" t="s">
        <v>405</v>
      </c>
      <c r="AB44">
        <f>-(0.24 %)</f>
        <v>-2.3999999999999998E-3</v>
      </c>
      <c r="AC44" t="s">
        <v>86</v>
      </c>
      <c r="AD44" t="s">
        <v>100</v>
      </c>
      <c r="AE44" t="s">
        <v>83</v>
      </c>
      <c r="AF44" t="s">
        <v>90</v>
      </c>
      <c r="AG44" t="s">
        <v>83</v>
      </c>
      <c r="AH44" t="s">
        <v>91</v>
      </c>
      <c r="AI44" t="s">
        <v>91</v>
      </c>
      <c r="AJ44" t="s">
        <v>120</v>
      </c>
      <c r="AK44" t="s">
        <v>120</v>
      </c>
      <c r="AL44" t="s">
        <v>121</v>
      </c>
      <c r="AM44" t="s">
        <v>121</v>
      </c>
      <c r="AN44" t="s">
        <v>86</v>
      </c>
      <c r="AO44" t="s">
        <v>86</v>
      </c>
      <c r="AP44" t="s">
        <v>92</v>
      </c>
      <c r="AQ44" t="s">
        <v>92</v>
      </c>
      <c r="AR44" t="s">
        <v>93</v>
      </c>
      <c r="AS44" t="s">
        <v>93</v>
      </c>
      <c r="AT44" s="4">
        <v>7.0000000000000007E-2</v>
      </c>
      <c r="AU44" s="4">
        <v>0.08</v>
      </c>
      <c r="AV44" s="4">
        <v>0.1</v>
      </c>
      <c r="AW44" s="4">
        <v>0.31</v>
      </c>
    </row>
    <row r="45" spans="1:49">
      <c r="A45" t="s">
        <v>448</v>
      </c>
      <c r="B45" t="s">
        <v>76</v>
      </c>
      <c r="D45" t="s">
        <v>449</v>
      </c>
      <c r="E45" t="s">
        <v>78</v>
      </c>
      <c r="I45" t="s">
        <v>79</v>
      </c>
      <c r="J45" t="s">
        <v>80</v>
      </c>
      <c r="K45" s="2">
        <v>0.47986111111111113</v>
      </c>
      <c r="L45" t="s">
        <v>450</v>
      </c>
      <c r="N45" t="s">
        <v>366</v>
      </c>
      <c r="O45" t="s">
        <v>83</v>
      </c>
      <c r="P45" t="s">
        <v>451</v>
      </c>
      <c r="Q45" t="s">
        <v>83</v>
      </c>
      <c r="R45" t="s">
        <v>312</v>
      </c>
      <c r="S45" t="s">
        <v>83</v>
      </c>
      <c r="T45" t="s">
        <v>86</v>
      </c>
      <c r="U45" t="s">
        <v>86</v>
      </c>
      <c r="V45" t="s">
        <v>452</v>
      </c>
      <c r="W45" t="s">
        <v>453</v>
      </c>
      <c r="X45" t="s">
        <v>428</v>
      </c>
      <c r="Y45" t="s">
        <v>351</v>
      </c>
      <c r="Z45" t="s">
        <v>88</v>
      </c>
      <c r="AA45" t="s">
        <v>454</v>
      </c>
      <c r="AB45">
        <f>-(0.28 %)</f>
        <v>-2.8000000000000004E-3</v>
      </c>
      <c r="AC45" t="s">
        <v>455</v>
      </c>
      <c r="AD45" t="s">
        <v>89</v>
      </c>
      <c r="AE45" t="s">
        <v>245</v>
      </c>
      <c r="AF45" t="s">
        <v>111</v>
      </c>
      <c r="AG45" t="s">
        <v>90</v>
      </c>
      <c r="AH45" t="s">
        <v>102</v>
      </c>
      <c r="AI45" t="s">
        <v>102</v>
      </c>
      <c r="AJ45" t="s">
        <v>275</v>
      </c>
      <c r="AK45" t="s">
        <v>275</v>
      </c>
      <c r="AL45" t="s">
        <v>312</v>
      </c>
      <c r="AM45" t="s">
        <v>312</v>
      </c>
      <c r="AN45" t="s">
        <v>86</v>
      </c>
      <c r="AO45" t="s">
        <v>86</v>
      </c>
      <c r="AP45" t="s">
        <v>92</v>
      </c>
      <c r="AQ45" t="s">
        <v>92</v>
      </c>
      <c r="AR45" t="s">
        <v>93</v>
      </c>
      <c r="AS45" t="s">
        <v>93</v>
      </c>
      <c r="AT45" s="4">
        <v>0.01</v>
      </c>
      <c r="AU45" s="4">
        <v>0.02</v>
      </c>
      <c r="AV45" s="4">
        <v>0.05</v>
      </c>
      <c r="AW45" s="4">
        <v>0.26</v>
      </c>
    </row>
    <row r="46" spans="1:49">
      <c r="A46" t="s">
        <v>456</v>
      </c>
      <c r="B46" t="s">
        <v>76</v>
      </c>
      <c r="D46" t="s">
        <v>457</v>
      </c>
      <c r="E46" t="s">
        <v>115</v>
      </c>
      <c r="I46" t="s">
        <v>79</v>
      </c>
      <c r="J46" t="s">
        <v>80</v>
      </c>
      <c r="K46" s="2">
        <v>0.47986111111111113</v>
      </c>
      <c r="L46" t="s">
        <v>458</v>
      </c>
      <c r="N46" t="s">
        <v>366</v>
      </c>
      <c r="O46" t="s">
        <v>459</v>
      </c>
      <c r="P46" t="s">
        <v>460</v>
      </c>
      <c r="Q46" t="s">
        <v>98</v>
      </c>
      <c r="R46" t="s">
        <v>395</v>
      </c>
      <c r="S46" t="s">
        <v>182</v>
      </c>
      <c r="T46" t="s">
        <v>461</v>
      </c>
      <c r="U46" t="s">
        <v>462</v>
      </c>
      <c r="V46" t="s">
        <v>463</v>
      </c>
      <c r="W46" t="s">
        <v>83</v>
      </c>
      <c r="X46" t="s">
        <v>148</v>
      </c>
      <c r="Y46" t="s">
        <v>83</v>
      </c>
      <c r="Z46" t="s">
        <v>395</v>
      </c>
      <c r="AA46" t="s">
        <v>83</v>
      </c>
      <c r="AB46" t="s">
        <v>464</v>
      </c>
      <c r="AC46" t="s">
        <v>86</v>
      </c>
      <c r="AD46" t="s">
        <v>100</v>
      </c>
      <c r="AE46" t="s">
        <v>83</v>
      </c>
      <c r="AF46" t="s">
        <v>111</v>
      </c>
      <c r="AG46" t="s">
        <v>83</v>
      </c>
      <c r="AH46" t="s">
        <v>91</v>
      </c>
      <c r="AI46" t="s">
        <v>91</v>
      </c>
      <c r="AJ46" t="s">
        <v>142</v>
      </c>
      <c r="AK46" t="s">
        <v>142</v>
      </c>
      <c r="AL46" t="s">
        <v>405</v>
      </c>
      <c r="AM46" t="s">
        <v>405</v>
      </c>
      <c r="AN46" t="s">
        <v>86</v>
      </c>
      <c r="AO46" t="s">
        <v>86</v>
      </c>
      <c r="AP46" t="s">
        <v>92</v>
      </c>
      <c r="AQ46" t="s">
        <v>92</v>
      </c>
      <c r="AR46" t="s">
        <v>93</v>
      </c>
      <c r="AS46" t="s">
        <v>93</v>
      </c>
      <c r="AT46" s="4">
        <v>0.03</v>
      </c>
      <c r="AU46" s="4">
        <v>0.04</v>
      </c>
      <c r="AV46" s="4">
        <v>0.08</v>
      </c>
      <c r="AW46" s="4">
        <v>0.27</v>
      </c>
    </row>
    <row r="47" spans="1:49">
      <c r="A47" t="s">
        <v>465</v>
      </c>
      <c r="B47" t="s">
        <v>76</v>
      </c>
      <c r="D47" t="s">
        <v>466</v>
      </c>
      <c r="E47" t="s">
        <v>115</v>
      </c>
      <c r="I47" t="s">
        <v>79</v>
      </c>
      <c r="J47" t="s">
        <v>80</v>
      </c>
      <c r="K47" s="2">
        <v>0.47986111111111113</v>
      </c>
      <c r="L47" t="s">
        <v>467</v>
      </c>
      <c r="N47" t="s">
        <v>388</v>
      </c>
      <c r="O47" t="s">
        <v>468</v>
      </c>
      <c r="P47" t="s">
        <v>469</v>
      </c>
      <c r="Q47" t="s">
        <v>470</v>
      </c>
      <c r="R47" t="s">
        <v>121</v>
      </c>
      <c r="S47" t="s">
        <v>121</v>
      </c>
      <c r="T47">
        <f>-(0.17 %)</f>
        <v>-1.7000000000000001E-3</v>
      </c>
      <c r="U47" t="s">
        <v>86</v>
      </c>
      <c r="V47" t="s">
        <v>471</v>
      </c>
      <c r="W47" t="s">
        <v>472</v>
      </c>
      <c r="X47" t="s">
        <v>473</v>
      </c>
      <c r="Y47" t="s">
        <v>474</v>
      </c>
      <c r="Z47" t="s">
        <v>121</v>
      </c>
      <c r="AA47" t="s">
        <v>126</v>
      </c>
      <c r="AB47">
        <f>-(0.48 %)</f>
        <v>-4.7999999999999996E-3</v>
      </c>
      <c r="AC47" t="s">
        <v>86</v>
      </c>
      <c r="AD47" t="s">
        <v>89</v>
      </c>
      <c r="AE47" t="s">
        <v>245</v>
      </c>
      <c r="AF47" t="s">
        <v>90</v>
      </c>
      <c r="AG47" t="s">
        <v>93</v>
      </c>
      <c r="AH47" t="s">
        <v>102</v>
      </c>
      <c r="AI47" t="s">
        <v>102</v>
      </c>
      <c r="AJ47" t="s">
        <v>473</v>
      </c>
      <c r="AK47" t="s">
        <v>473</v>
      </c>
      <c r="AL47" t="s">
        <v>121</v>
      </c>
      <c r="AM47" t="s">
        <v>121</v>
      </c>
      <c r="AN47" t="s">
        <v>86</v>
      </c>
      <c r="AO47" t="s">
        <v>86</v>
      </c>
      <c r="AP47" t="s">
        <v>92</v>
      </c>
      <c r="AQ47" t="s">
        <v>92</v>
      </c>
      <c r="AR47" t="s">
        <v>197</v>
      </c>
      <c r="AS47" t="s">
        <v>197</v>
      </c>
      <c r="AT47" s="4">
        <v>0.02</v>
      </c>
      <c r="AU47" s="4">
        <v>0.05</v>
      </c>
      <c r="AV47" s="4">
        <v>0.12</v>
      </c>
      <c r="AW47" s="4">
        <v>0.43</v>
      </c>
    </row>
    <row r="48" spans="1:49">
      <c r="A48" t="s">
        <v>475</v>
      </c>
      <c r="B48" t="s">
        <v>76</v>
      </c>
      <c r="D48" t="s">
        <v>476</v>
      </c>
      <c r="E48" t="s">
        <v>78</v>
      </c>
      <c r="I48" t="s">
        <v>79</v>
      </c>
      <c r="J48" t="s">
        <v>80</v>
      </c>
      <c r="K48" s="2">
        <v>0.47986111111111113</v>
      </c>
      <c r="L48" t="s">
        <v>477</v>
      </c>
      <c r="N48" t="s">
        <v>388</v>
      </c>
      <c r="O48" t="s">
        <v>83</v>
      </c>
      <c r="P48" t="s">
        <v>395</v>
      </c>
      <c r="Q48" t="s">
        <v>83</v>
      </c>
      <c r="R48" t="s">
        <v>85</v>
      </c>
      <c r="S48" t="s">
        <v>83</v>
      </c>
      <c r="T48" t="s">
        <v>86</v>
      </c>
      <c r="U48" t="s">
        <v>86</v>
      </c>
      <c r="V48" t="s">
        <v>478</v>
      </c>
      <c r="W48" t="s">
        <v>83</v>
      </c>
      <c r="X48" t="s">
        <v>395</v>
      </c>
      <c r="Y48" t="s">
        <v>83</v>
      </c>
      <c r="Z48" t="s">
        <v>85</v>
      </c>
      <c r="AA48" t="s">
        <v>83</v>
      </c>
      <c r="AB48" t="s">
        <v>86</v>
      </c>
      <c r="AC48" t="s">
        <v>86</v>
      </c>
      <c r="AD48" t="s">
        <v>100</v>
      </c>
      <c r="AE48" t="s">
        <v>83</v>
      </c>
      <c r="AF48" t="s">
        <v>111</v>
      </c>
      <c r="AG48" t="s">
        <v>83</v>
      </c>
      <c r="AH48" t="s">
        <v>102</v>
      </c>
      <c r="AI48" t="s">
        <v>102</v>
      </c>
      <c r="AJ48" t="s">
        <v>234</v>
      </c>
      <c r="AK48" t="s">
        <v>234</v>
      </c>
      <c r="AL48" t="s">
        <v>85</v>
      </c>
      <c r="AM48" t="s">
        <v>85</v>
      </c>
      <c r="AN48" t="s">
        <v>86</v>
      </c>
      <c r="AO48" t="s">
        <v>86</v>
      </c>
      <c r="AP48" t="s">
        <v>92</v>
      </c>
      <c r="AQ48" t="s">
        <v>92</v>
      </c>
      <c r="AR48" t="s">
        <v>93</v>
      </c>
      <c r="AS48" t="s">
        <v>93</v>
      </c>
      <c r="AT48" s="4">
        <v>0</v>
      </c>
      <c r="AU48" s="4">
        <v>0</v>
      </c>
      <c r="AV48" s="4">
        <v>0.02</v>
      </c>
      <c r="AW48" s="4">
        <v>0.26</v>
      </c>
    </row>
    <row r="49" spans="1:49">
      <c r="A49" t="s">
        <v>479</v>
      </c>
      <c r="B49" t="s">
        <v>76</v>
      </c>
      <c r="D49" t="s">
        <v>480</v>
      </c>
      <c r="E49" t="s">
        <v>115</v>
      </c>
      <c r="I49" t="s">
        <v>79</v>
      </c>
      <c r="J49" t="s">
        <v>80</v>
      </c>
      <c r="K49" s="2">
        <v>0.48055555555555557</v>
      </c>
      <c r="L49" t="s">
        <v>481</v>
      </c>
      <c r="N49" t="s">
        <v>482</v>
      </c>
      <c r="O49" t="s">
        <v>83</v>
      </c>
      <c r="P49" t="s">
        <v>142</v>
      </c>
      <c r="Q49" t="s">
        <v>83</v>
      </c>
      <c r="R49" t="s">
        <v>182</v>
      </c>
      <c r="S49" t="s">
        <v>83</v>
      </c>
      <c r="T49" t="s">
        <v>483</v>
      </c>
      <c r="U49" t="s">
        <v>86</v>
      </c>
      <c r="V49" t="s">
        <v>484</v>
      </c>
      <c r="W49" t="s">
        <v>83</v>
      </c>
      <c r="X49" t="s">
        <v>98</v>
      </c>
      <c r="Y49" t="s">
        <v>83</v>
      </c>
      <c r="Z49" t="s">
        <v>405</v>
      </c>
      <c r="AA49" t="s">
        <v>83</v>
      </c>
      <c r="AB49" t="s">
        <v>485</v>
      </c>
      <c r="AC49" t="s">
        <v>86</v>
      </c>
      <c r="AD49" t="s">
        <v>89</v>
      </c>
      <c r="AE49" t="s">
        <v>83</v>
      </c>
      <c r="AF49" t="s">
        <v>101</v>
      </c>
      <c r="AG49" t="s">
        <v>83</v>
      </c>
      <c r="AH49" t="s">
        <v>91</v>
      </c>
      <c r="AI49" t="s">
        <v>91</v>
      </c>
      <c r="AJ49" t="s">
        <v>98</v>
      </c>
      <c r="AK49" t="s">
        <v>98</v>
      </c>
      <c r="AL49" t="s">
        <v>454</v>
      </c>
      <c r="AM49" t="s">
        <v>454</v>
      </c>
      <c r="AN49" t="s">
        <v>86</v>
      </c>
      <c r="AO49" t="s">
        <v>86</v>
      </c>
      <c r="AP49" t="s">
        <v>92</v>
      </c>
      <c r="AQ49" t="s">
        <v>92</v>
      </c>
      <c r="AR49" t="s">
        <v>93</v>
      </c>
      <c r="AS49" t="s">
        <v>93</v>
      </c>
      <c r="AT49" s="4">
        <v>0</v>
      </c>
      <c r="AU49" s="4">
        <v>0</v>
      </c>
      <c r="AV49" s="4">
        <v>0.02</v>
      </c>
      <c r="AW49" s="4">
        <v>0.17</v>
      </c>
    </row>
    <row r="50" spans="1:49">
      <c r="A50" t="s">
        <v>486</v>
      </c>
      <c r="B50" t="s">
        <v>76</v>
      </c>
      <c r="D50" t="s">
        <v>487</v>
      </c>
      <c r="E50" t="s">
        <v>219</v>
      </c>
      <c r="I50" t="s">
        <v>79</v>
      </c>
      <c r="J50" t="s">
        <v>80</v>
      </c>
      <c r="K50" s="2">
        <v>0.48055555555555557</v>
      </c>
      <c r="L50" t="s">
        <v>488</v>
      </c>
      <c r="N50" t="s">
        <v>317</v>
      </c>
      <c r="O50" t="s">
        <v>83</v>
      </c>
      <c r="P50" t="s">
        <v>489</v>
      </c>
      <c r="Q50" t="s">
        <v>83</v>
      </c>
      <c r="R50" t="s">
        <v>110</v>
      </c>
      <c r="S50" t="s">
        <v>83</v>
      </c>
      <c r="T50">
        <f>-(0.18 %)</f>
        <v>-1.8E-3</v>
      </c>
      <c r="U50" t="s">
        <v>86</v>
      </c>
      <c r="V50" t="s">
        <v>490</v>
      </c>
      <c r="W50" t="s">
        <v>83</v>
      </c>
      <c r="X50" t="s">
        <v>491</v>
      </c>
      <c r="Y50" t="s">
        <v>83</v>
      </c>
      <c r="Z50" t="s">
        <v>405</v>
      </c>
      <c r="AA50" t="s">
        <v>83</v>
      </c>
      <c r="AB50" t="s">
        <v>492</v>
      </c>
      <c r="AC50" t="s">
        <v>86</v>
      </c>
      <c r="AD50" t="s">
        <v>100</v>
      </c>
      <c r="AE50" t="s">
        <v>83</v>
      </c>
      <c r="AF50" t="s">
        <v>111</v>
      </c>
      <c r="AG50" t="s">
        <v>83</v>
      </c>
      <c r="AH50" t="s">
        <v>184</v>
      </c>
      <c r="AI50" t="s">
        <v>184</v>
      </c>
      <c r="AJ50" t="s">
        <v>491</v>
      </c>
      <c r="AK50" t="s">
        <v>491</v>
      </c>
      <c r="AL50" t="s">
        <v>454</v>
      </c>
      <c r="AM50" t="s">
        <v>454</v>
      </c>
      <c r="AN50" t="s">
        <v>86</v>
      </c>
      <c r="AO50" t="s">
        <v>86</v>
      </c>
      <c r="AP50" t="s">
        <v>92</v>
      </c>
      <c r="AQ50" t="s">
        <v>92</v>
      </c>
      <c r="AR50" t="s">
        <v>227</v>
      </c>
      <c r="AS50" t="s">
        <v>227</v>
      </c>
      <c r="AT50" s="4">
        <v>0.02</v>
      </c>
      <c r="AU50" s="4">
        <v>0.03</v>
      </c>
      <c r="AV50" s="4">
        <v>0.04</v>
      </c>
      <c r="AW50" s="4">
        <v>0.28000000000000003</v>
      </c>
    </row>
    <row r="51" spans="1:49">
      <c r="A51" t="s">
        <v>493</v>
      </c>
      <c r="B51" t="s">
        <v>76</v>
      </c>
      <c r="D51" t="s">
        <v>95</v>
      </c>
      <c r="E51" t="s">
        <v>115</v>
      </c>
      <c r="I51" t="s">
        <v>79</v>
      </c>
      <c r="J51" t="s">
        <v>80</v>
      </c>
      <c r="K51" s="2">
        <v>0.48055555555555557</v>
      </c>
      <c r="L51" t="s">
        <v>494</v>
      </c>
      <c r="N51" t="s">
        <v>388</v>
      </c>
      <c r="O51" t="s">
        <v>83</v>
      </c>
      <c r="P51" t="s">
        <v>106</v>
      </c>
      <c r="Q51" t="s">
        <v>83</v>
      </c>
      <c r="R51" t="s">
        <v>121</v>
      </c>
      <c r="S51" t="s">
        <v>83</v>
      </c>
      <c r="T51" t="s">
        <v>86</v>
      </c>
      <c r="U51" t="s">
        <v>86</v>
      </c>
      <c r="V51" t="s">
        <v>164</v>
      </c>
      <c r="W51" t="s">
        <v>495</v>
      </c>
      <c r="X51" t="s">
        <v>106</v>
      </c>
      <c r="Y51" t="s">
        <v>307</v>
      </c>
      <c r="Z51" t="s">
        <v>121</v>
      </c>
      <c r="AA51" t="s">
        <v>121</v>
      </c>
      <c r="AB51" t="s">
        <v>86</v>
      </c>
      <c r="AC51" t="s">
        <v>496</v>
      </c>
      <c r="AD51" t="s">
        <v>100</v>
      </c>
      <c r="AE51" t="s">
        <v>245</v>
      </c>
      <c r="AF51" t="s">
        <v>111</v>
      </c>
      <c r="AG51" t="s">
        <v>90</v>
      </c>
      <c r="AH51" t="s">
        <v>102</v>
      </c>
      <c r="AI51" t="s">
        <v>102</v>
      </c>
      <c r="AJ51" t="s">
        <v>109</v>
      </c>
      <c r="AK51" t="s">
        <v>109</v>
      </c>
      <c r="AL51" t="s">
        <v>121</v>
      </c>
      <c r="AM51" t="s">
        <v>121</v>
      </c>
      <c r="AN51" t="s">
        <v>86</v>
      </c>
      <c r="AO51" t="s">
        <v>86</v>
      </c>
      <c r="AP51" t="s">
        <v>92</v>
      </c>
      <c r="AQ51" t="s">
        <v>92</v>
      </c>
      <c r="AR51" t="s">
        <v>93</v>
      </c>
      <c r="AS51" t="s">
        <v>93</v>
      </c>
      <c r="AT51" s="4">
        <v>0.02</v>
      </c>
      <c r="AU51" s="4">
        <v>0.03</v>
      </c>
      <c r="AV51" s="4">
        <v>0.05</v>
      </c>
      <c r="AW51" s="4">
        <v>0.25</v>
      </c>
    </row>
    <row r="52" spans="1:49">
      <c r="A52" t="s">
        <v>497</v>
      </c>
      <c r="B52" t="s">
        <v>76</v>
      </c>
      <c r="D52" t="s">
        <v>498</v>
      </c>
      <c r="E52" t="s">
        <v>115</v>
      </c>
      <c r="I52" t="s">
        <v>79</v>
      </c>
      <c r="J52" t="s">
        <v>80</v>
      </c>
      <c r="K52" s="2">
        <v>0.48055555555555557</v>
      </c>
      <c r="L52" t="s">
        <v>499</v>
      </c>
      <c r="N52" t="s">
        <v>482</v>
      </c>
      <c r="O52" t="s">
        <v>83</v>
      </c>
      <c r="P52" t="s">
        <v>153</v>
      </c>
      <c r="Q52" t="s">
        <v>83</v>
      </c>
      <c r="R52" t="s">
        <v>121</v>
      </c>
      <c r="S52" t="s">
        <v>83</v>
      </c>
      <c r="T52">
        <f>-(0.27 %)</f>
        <v>-2.7000000000000001E-3</v>
      </c>
      <c r="U52" t="s">
        <v>86</v>
      </c>
      <c r="V52" t="s">
        <v>500</v>
      </c>
      <c r="W52" t="s">
        <v>501</v>
      </c>
      <c r="X52" t="s">
        <v>307</v>
      </c>
      <c r="Y52" t="s">
        <v>290</v>
      </c>
      <c r="Z52" t="s">
        <v>121</v>
      </c>
      <c r="AA52" t="s">
        <v>121</v>
      </c>
      <c r="AB52" t="s">
        <v>86</v>
      </c>
      <c r="AC52" t="s">
        <v>86</v>
      </c>
      <c r="AD52" t="s">
        <v>100</v>
      </c>
      <c r="AE52" t="s">
        <v>245</v>
      </c>
      <c r="AF52" t="s">
        <v>111</v>
      </c>
      <c r="AG52" t="s">
        <v>90</v>
      </c>
      <c r="AH52" t="s">
        <v>102</v>
      </c>
      <c r="AI52" t="s">
        <v>102</v>
      </c>
      <c r="AJ52" t="s">
        <v>153</v>
      </c>
      <c r="AK52" t="s">
        <v>153</v>
      </c>
      <c r="AL52" t="s">
        <v>121</v>
      </c>
      <c r="AM52" t="s">
        <v>121</v>
      </c>
      <c r="AN52" t="s">
        <v>86</v>
      </c>
      <c r="AO52" t="s">
        <v>86</v>
      </c>
      <c r="AP52" t="s">
        <v>92</v>
      </c>
      <c r="AQ52" t="s">
        <v>92</v>
      </c>
      <c r="AR52" t="s">
        <v>93</v>
      </c>
      <c r="AS52" t="s">
        <v>93</v>
      </c>
      <c r="AT52" s="4">
        <v>0.02</v>
      </c>
      <c r="AU52" s="4">
        <v>0.04</v>
      </c>
      <c r="AV52" s="4">
        <v>0.08</v>
      </c>
      <c r="AW52" s="4">
        <v>0.44</v>
      </c>
    </row>
    <row r="53" spans="1:49">
      <c r="A53" t="s">
        <v>502</v>
      </c>
      <c r="B53" t="s">
        <v>76</v>
      </c>
      <c r="D53" t="s">
        <v>503</v>
      </c>
      <c r="E53" t="s">
        <v>78</v>
      </c>
      <c r="I53" t="s">
        <v>79</v>
      </c>
      <c r="J53" t="s">
        <v>80</v>
      </c>
      <c r="K53" s="2">
        <v>0.48055555555555557</v>
      </c>
      <c r="L53" t="s">
        <v>504</v>
      </c>
      <c r="N53" t="s">
        <v>482</v>
      </c>
      <c r="O53" t="s">
        <v>83</v>
      </c>
      <c r="P53" t="s">
        <v>88</v>
      </c>
      <c r="Q53" t="s">
        <v>83</v>
      </c>
      <c r="R53" t="s">
        <v>85</v>
      </c>
      <c r="S53" t="s">
        <v>83</v>
      </c>
      <c r="T53">
        <f>-(0.19 %)</f>
        <v>-1.9E-3</v>
      </c>
      <c r="U53" t="s">
        <v>86</v>
      </c>
      <c r="V53" t="s">
        <v>505</v>
      </c>
      <c r="W53" t="s">
        <v>83</v>
      </c>
      <c r="X53" t="s">
        <v>88</v>
      </c>
      <c r="Y53" t="s">
        <v>83</v>
      </c>
      <c r="Z53" t="s">
        <v>85</v>
      </c>
      <c r="AA53" t="s">
        <v>83</v>
      </c>
      <c r="AB53">
        <f>-(0.67 %)</f>
        <v>-6.7000000000000002E-3</v>
      </c>
      <c r="AC53" t="s">
        <v>86</v>
      </c>
      <c r="AD53" t="s">
        <v>100</v>
      </c>
      <c r="AE53" t="s">
        <v>83</v>
      </c>
      <c r="AF53" t="s">
        <v>111</v>
      </c>
      <c r="AG53" t="s">
        <v>83</v>
      </c>
      <c r="AH53" t="s">
        <v>102</v>
      </c>
      <c r="AI53" t="s">
        <v>102</v>
      </c>
      <c r="AJ53" t="s">
        <v>88</v>
      </c>
      <c r="AK53" t="s">
        <v>88</v>
      </c>
      <c r="AL53" t="s">
        <v>122</v>
      </c>
      <c r="AM53" t="s">
        <v>122</v>
      </c>
      <c r="AN53" t="s">
        <v>86</v>
      </c>
      <c r="AO53" t="s">
        <v>86</v>
      </c>
      <c r="AP53" t="s">
        <v>92</v>
      </c>
      <c r="AQ53" t="s">
        <v>92</v>
      </c>
      <c r="AR53" t="s">
        <v>93</v>
      </c>
      <c r="AS53" t="s">
        <v>93</v>
      </c>
      <c r="AT53" s="4">
        <v>0.01</v>
      </c>
      <c r="AU53" s="4">
        <v>0.02</v>
      </c>
      <c r="AV53" s="4">
        <v>0.04</v>
      </c>
      <c r="AW53" s="4">
        <v>0.26</v>
      </c>
    </row>
    <row r="54" spans="1:49">
      <c r="A54" t="s">
        <v>506</v>
      </c>
      <c r="B54" t="s">
        <v>76</v>
      </c>
      <c r="D54" t="s">
        <v>507</v>
      </c>
      <c r="E54" t="s">
        <v>78</v>
      </c>
      <c r="I54" t="s">
        <v>79</v>
      </c>
      <c r="J54" t="s">
        <v>80</v>
      </c>
      <c r="K54" s="2">
        <v>0.48125000000000001</v>
      </c>
      <c r="L54" t="s">
        <v>508</v>
      </c>
      <c r="N54" t="s">
        <v>209</v>
      </c>
      <c r="O54" t="s">
        <v>509</v>
      </c>
      <c r="P54" t="s">
        <v>84</v>
      </c>
      <c r="Q54" t="s">
        <v>258</v>
      </c>
      <c r="R54" t="s">
        <v>85</v>
      </c>
      <c r="S54" t="s">
        <v>121</v>
      </c>
      <c r="T54" t="s">
        <v>86</v>
      </c>
      <c r="U54" t="s">
        <v>510</v>
      </c>
      <c r="V54" t="s">
        <v>511</v>
      </c>
      <c r="W54" t="s">
        <v>512</v>
      </c>
      <c r="X54" t="s">
        <v>84</v>
      </c>
      <c r="Y54" t="s">
        <v>168</v>
      </c>
      <c r="Z54" t="s">
        <v>121</v>
      </c>
      <c r="AA54" t="s">
        <v>182</v>
      </c>
      <c r="AB54" t="s">
        <v>86</v>
      </c>
      <c r="AC54" t="s">
        <v>513</v>
      </c>
      <c r="AD54" t="s">
        <v>100</v>
      </c>
      <c r="AE54" t="s">
        <v>89</v>
      </c>
      <c r="AF54" t="s">
        <v>111</v>
      </c>
      <c r="AG54" t="s">
        <v>151</v>
      </c>
      <c r="AH54" t="s">
        <v>91</v>
      </c>
      <c r="AI54" t="s">
        <v>91</v>
      </c>
      <c r="AJ54" t="s">
        <v>84</v>
      </c>
      <c r="AK54" t="s">
        <v>84</v>
      </c>
      <c r="AL54" t="s">
        <v>85</v>
      </c>
      <c r="AM54" t="s">
        <v>85</v>
      </c>
      <c r="AN54" t="s">
        <v>86</v>
      </c>
      <c r="AO54" t="s">
        <v>86</v>
      </c>
      <c r="AP54" t="s">
        <v>92</v>
      </c>
      <c r="AQ54" t="s">
        <v>92</v>
      </c>
      <c r="AR54" t="s">
        <v>93</v>
      </c>
      <c r="AS54" t="s">
        <v>93</v>
      </c>
      <c r="AT54" s="4">
        <v>0.1</v>
      </c>
      <c r="AU54" s="4">
        <v>0.12</v>
      </c>
      <c r="AV54" s="4">
        <v>0.15</v>
      </c>
      <c r="AW54" s="4">
        <v>0.24</v>
      </c>
    </row>
    <row r="55" spans="1:49">
      <c r="A55" t="s">
        <v>514</v>
      </c>
      <c r="B55" t="s">
        <v>76</v>
      </c>
      <c r="D55" t="s">
        <v>515</v>
      </c>
      <c r="E55" t="s">
        <v>78</v>
      </c>
      <c r="I55" t="s">
        <v>79</v>
      </c>
      <c r="J55" t="s">
        <v>80</v>
      </c>
      <c r="K55" s="2">
        <v>0.48125000000000001</v>
      </c>
      <c r="L55" t="s">
        <v>516</v>
      </c>
      <c r="N55" t="s">
        <v>482</v>
      </c>
      <c r="O55" t="s">
        <v>83</v>
      </c>
      <c r="P55" t="s">
        <v>177</v>
      </c>
      <c r="Q55" t="s">
        <v>83</v>
      </c>
      <c r="R55" t="s">
        <v>85</v>
      </c>
      <c r="S55" t="s">
        <v>83</v>
      </c>
      <c r="T55" t="s">
        <v>86</v>
      </c>
      <c r="U55" t="s">
        <v>86</v>
      </c>
      <c r="V55" t="s">
        <v>517</v>
      </c>
      <c r="W55" t="s">
        <v>453</v>
      </c>
      <c r="X55" t="s">
        <v>177</v>
      </c>
      <c r="Y55" t="s">
        <v>473</v>
      </c>
      <c r="Z55" t="s">
        <v>85</v>
      </c>
      <c r="AA55" t="s">
        <v>126</v>
      </c>
      <c r="AB55">
        <f>-(0.04 %)</f>
        <v>-4.0000000000000002E-4</v>
      </c>
      <c r="AC55" t="s">
        <v>86</v>
      </c>
      <c r="AD55" t="s">
        <v>100</v>
      </c>
      <c r="AE55" t="s">
        <v>83</v>
      </c>
      <c r="AF55" t="s">
        <v>111</v>
      </c>
      <c r="AG55" t="s">
        <v>197</v>
      </c>
      <c r="AH55" t="s">
        <v>102</v>
      </c>
      <c r="AI55" t="s">
        <v>102</v>
      </c>
      <c r="AJ55" t="s">
        <v>177</v>
      </c>
      <c r="AK55" t="s">
        <v>177</v>
      </c>
      <c r="AL55" t="s">
        <v>518</v>
      </c>
      <c r="AM55" t="s">
        <v>518</v>
      </c>
      <c r="AN55" t="s">
        <v>86</v>
      </c>
      <c r="AO55" t="s">
        <v>86</v>
      </c>
      <c r="AP55" t="s">
        <v>92</v>
      </c>
      <c r="AQ55" t="s">
        <v>92</v>
      </c>
      <c r="AR55" t="s">
        <v>93</v>
      </c>
      <c r="AS55" t="s">
        <v>93</v>
      </c>
      <c r="AT55" s="4">
        <v>0</v>
      </c>
      <c r="AU55" s="4">
        <v>0</v>
      </c>
      <c r="AV55" s="4">
        <v>0</v>
      </c>
      <c r="AW55" s="4">
        <v>0.02</v>
      </c>
    </row>
    <row r="56" spans="1:49">
      <c r="A56" t="s">
        <v>519</v>
      </c>
      <c r="B56" t="s">
        <v>76</v>
      </c>
      <c r="D56" t="s">
        <v>520</v>
      </c>
      <c r="E56" t="s">
        <v>78</v>
      </c>
      <c r="I56" t="s">
        <v>79</v>
      </c>
      <c r="J56" t="s">
        <v>80</v>
      </c>
      <c r="K56" s="2">
        <v>0.48125000000000001</v>
      </c>
      <c r="L56" t="s">
        <v>521</v>
      </c>
      <c r="N56" t="s">
        <v>317</v>
      </c>
      <c r="O56" t="s">
        <v>522</v>
      </c>
      <c r="P56" t="s">
        <v>141</v>
      </c>
      <c r="Q56" t="s">
        <v>141</v>
      </c>
      <c r="R56" t="s">
        <v>85</v>
      </c>
      <c r="S56" t="s">
        <v>126</v>
      </c>
      <c r="T56" t="s">
        <v>523</v>
      </c>
      <c r="U56" t="s">
        <v>524</v>
      </c>
      <c r="V56" t="s">
        <v>525</v>
      </c>
      <c r="W56" t="s">
        <v>526</v>
      </c>
      <c r="X56" t="s">
        <v>141</v>
      </c>
      <c r="Y56" t="s">
        <v>176</v>
      </c>
      <c r="Z56" t="s">
        <v>85</v>
      </c>
      <c r="AA56" t="s">
        <v>121</v>
      </c>
      <c r="AB56" t="s">
        <v>527</v>
      </c>
      <c r="AC56" t="s">
        <v>528</v>
      </c>
      <c r="AD56" t="s">
        <v>100</v>
      </c>
      <c r="AE56" t="s">
        <v>83</v>
      </c>
      <c r="AF56" t="s">
        <v>111</v>
      </c>
      <c r="AG56" t="s">
        <v>90</v>
      </c>
      <c r="AH56" t="s">
        <v>91</v>
      </c>
      <c r="AI56" t="s">
        <v>91</v>
      </c>
      <c r="AJ56" t="s">
        <v>318</v>
      </c>
      <c r="AK56" t="s">
        <v>318</v>
      </c>
      <c r="AL56" t="s">
        <v>85</v>
      </c>
      <c r="AM56" t="s">
        <v>85</v>
      </c>
      <c r="AN56" t="s">
        <v>86</v>
      </c>
      <c r="AO56" t="s">
        <v>86</v>
      </c>
      <c r="AP56" t="s">
        <v>92</v>
      </c>
      <c r="AQ56" t="s">
        <v>92</v>
      </c>
      <c r="AR56" t="s">
        <v>93</v>
      </c>
      <c r="AS56" t="s">
        <v>93</v>
      </c>
      <c r="AT56" s="4">
        <v>0</v>
      </c>
      <c r="AU56" s="4">
        <v>0</v>
      </c>
      <c r="AV56" s="4">
        <v>0</v>
      </c>
      <c r="AW56" s="4">
        <v>0.11</v>
      </c>
    </row>
    <row r="57" spans="1:49">
      <c r="A57" t="s">
        <v>529</v>
      </c>
      <c r="B57" t="s">
        <v>76</v>
      </c>
      <c r="D57" t="s">
        <v>229</v>
      </c>
      <c r="E57" t="s">
        <v>115</v>
      </c>
      <c r="I57" t="s">
        <v>79</v>
      </c>
      <c r="J57" t="s">
        <v>80</v>
      </c>
      <c r="K57" s="2">
        <v>0.48125000000000001</v>
      </c>
      <c r="L57" t="s">
        <v>530</v>
      </c>
      <c r="N57" t="s">
        <v>482</v>
      </c>
      <c r="O57" t="s">
        <v>83</v>
      </c>
      <c r="P57" t="s">
        <v>531</v>
      </c>
      <c r="Q57" t="s">
        <v>83</v>
      </c>
      <c r="R57" t="s">
        <v>126</v>
      </c>
      <c r="S57" t="s">
        <v>83</v>
      </c>
      <c r="T57" t="s">
        <v>532</v>
      </c>
      <c r="U57" t="s">
        <v>86</v>
      </c>
      <c r="V57" t="s">
        <v>533</v>
      </c>
      <c r="W57" t="s">
        <v>83</v>
      </c>
      <c r="X57" t="s">
        <v>351</v>
      </c>
      <c r="Y57" t="s">
        <v>83</v>
      </c>
      <c r="Z57" t="s">
        <v>110</v>
      </c>
      <c r="AA57" t="s">
        <v>83</v>
      </c>
      <c r="AB57" t="s">
        <v>534</v>
      </c>
      <c r="AC57" t="s">
        <v>86</v>
      </c>
      <c r="AD57" t="s">
        <v>100</v>
      </c>
      <c r="AE57" t="s">
        <v>83</v>
      </c>
      <c r="AF57" t="s">
        <v>111</v>
      </c>
      <c r="AG57" t="s">
        <v>83</v>
      </c>
      <c r="AH57" t="s">
        <v>225</v>
      </c>
      <c r="AI57" t="s">
        <v>225</v>
      </c>
      <c r="AJ57" t="s">
        <v>351</v>
      </c>
      <c r="AK57" t="s">
        <v>351</v>
      </c>
      <c r="AL57" t="s">
        <v>121</v>
      </c>
      <c r="AM57" t="s">
        <v>121</v>
      </c>
      <c r="AN57" t="s">
        <v>86</v>
      </c>
      <c r="AO57" t="s">
        <v>86</v>
      </c>
      <c r="AP57" t="s">
        <v>92</v>
      </c>
      <c r="AQ57" t="s">
        <v>92</v>
      </c>
      <c r="AR57" t="s">
        <v>227</v>
      </c>
      <c r="AS57" t="s">
        <v>227</v>
      </c>
      <c r="AT57" s="4">
        <v>0.01</v>
      </c>
      <c r="AU57" s="4">
        <v>0.01</v>
      </c>
      <c r="AV57" s="4">
        <v>0.02</v>
      </c>
      <c r="AW57" s="4">
        <v>0.2</v>
      </c>
    </row>
    <row r="58" spans="1:49">
      <c r="A58" t="s">
        <v>535</v>
      </c>
      <c r="B58" t="s">
        <v>76</v>
      </c>
      <c r="D58" t="s">
        <v>536</v>
      </c>
      <c r="E58" t="s">
        <v>78</v>
      </c>
      <c r="I58" t="s">
        <v>79</v>
      </c>
      <c r="J58" t="s">
        <v>80</v>
      </c>
      <c r="K58" s="2">
        <v>0.48125000000000001</v>
      </c>
      <c r="L58" t="s">
        <v>537</v>
      </c>
      <c r="N58" t="s">
        <v>482</v>
      </c>
      <c r="O58" t="s">
        <v>83</v>
      </c>
      <c r="P58" t="s">
        <v>538</v>
      </c>
      <c r="Q58" t="s">
        <v>83</v>
      </c>
      <c r="R58" t="s">
        <v>85</v>
      </c>
      <c r="S58" t="s">
        <v>83</v>
      </c>
      <c r="T58">
        <f>-(0.04 %)</f>
        <v>-4.0000000000000002E-4</v>
      </c>
      <c r="U58" t="s">
        <v>86</v>
      </c>
      <c r="V58" t="s">
        <v>539</v>
      </c>
      <c r="W58" t="s">
        <v>540</v>
      </c>
      <c r="X58" t="s">
        <v>348</v>
      </c>
      <c r="Y58" t="s">
        <v>205</v>
      </c>
      <c r="Z58" t="s">
        <v>85</v>
      </c>
      <c r="AA58" t="s">
        <v>121</v>
      </c>
      <c r="AB58" t="s">
        <v>86</v>
      </c>
      <c r="AC58" t="s">
        <v>86</v>
      </c>
      <c r="AD58" t="s">
        <v>245</v>
      </c>
      <c r="AE58" t="s">
        <v>245</v>
      </c>
      <c r="AF58" t="s">
        <v>111</v>
      </c>
      <c r="AG58" t="s">
        <v>90</v>
      </c>
      <c r="AH58" t="s">
        <v>91</v>
      </c>
      <c r="AI58" t="s">
        <v>91</v>
      </c>
      <c r="AJ58" t="s">
        <v>216</v>
      </c>
      <c r="AK58" t="s">
        <v>216</v>
      </c>
      <c r="AL58" t="s">
        <v>85</v>
      </c>
      <c r="AM58" t="s">
        <v>85</v>
      </c>
      <c r="AN58" t="s">
        <v>86</v>
      </c>
      <c r="AO58" t="s">
        <v>86</v>
      </c>
      <c r="AP58" t="s">
        <v>92</v>
      </c>
      <c r="AQ58" t="s">
        <v>92</v>
      </c>
      <c r="AR58" t="s">
        <v>93</v>
      </c>
      <c r="AS58" t="s">
        <v>93</v>
      </c>
      <c r="AT58" s="4">
        <v>0</v>
      </c>
      <c r="AU58" s="4">
        <v>0</v>
      </c>
      <c r="AV58" s="4">
        <v>0</v>
      </c>
      <c r="AW58" s="4">
        <v>0.04</v>
      </c>
    </row>
    <row r="59" spans="1:49">
      <c r="A59" t="s">
        <v>541</v>
      </c>
      <c r="B59" t="s">
        <v>76</v>
      </c>
      <c r="D59" t="s">
        <v>542</v>
      </c>
      <c r="E59" t="s">
        <v>115</v>
      </c>
      <c r="I59" t="s">
        <v>79</v>
      </c>
      <c r="J59" t="s">
        <v>80</v>
      </c>
      <c r="K59" s="2">
        <v>0.48194444444444445</v>
      </c>
      <c r="L59" t="s">
        <v>543</v>
      </c>
      <c r="N59" t="s">
        <v>482</v>
      </c>
      <c r="O59" t="s">
        <v>83</v>
      </c>
      <c r="P59" t="s">
        <v>544</v>
      </c>
      <c r="Q59" t="s">
        <v>83</v>
      </c>
      <c r="R59" t="s">
        <v>121</v>
      </c>
      <c r="S59" t="s">
        <v>83</v>
      </c>
      <c r="T59" t="s">
        <v>86</v>
      </c>
      <c r="U59" t="s">
        <v>86</v>
      </c>
      <c r="V59" t="s">
        <v>545</v>
      </c>
      <c r="W59" t="s">
        <v>83</v>
      </c>
      <c r="X59" t="s">
        <v>546</v>
      </c>
      <c r="Y59" t="s">
        <v>83</v>
      </c>
      <c r="Z59" t="s">
        <v>121</v>
      </c>
      <c r="AA59" t="s">
        <v>83</v>
      </c>
      <c r="AB59" t="s">
        <v>86</v>
      </c>
      <c r="AC59" t="s">
        <v>86</v>
      </c>
      <c r="AD59" t="s">
        <v>302</v>
      </c>
      <c r="AE59" t="s">
        <v>83</v>
      </c>
      <c r="AF59" t="s">
        <v>90</v>
      </c>
      <c r="AG59" t="s">
        <v>83</v>
      </c>
      <c r="AH59" t="s">
        <v>184</v>
      </c>
      <c r="AI59" t="s">
        <v>184</v>
      </c>
      <c r="AJ59" t="s">
        <v>546</v>
      </c>
      <c r="AK59" t="s">
        <v>546</v>
      </c>
      <c r="AL59" t="s">
        <v>121</v>
      </c>
      <c r="AM59" t="s">
        <v>121</v>
      </c>
      <c r="AN59" t="s">
        <v>86</v>
      </c>
      <c r="AO59" t="s">
        <v>86</v>
      </c>
      <c r="AP59" t="s">
        <v>92</v>
      </c>
      <c r="AQ59" t="s">
        <v>92</v>
      </c>
      <c r="AR59" t="s">
        <v>197</v>
      </c>
      <c r="AS59" t="s">
        <v>197</v>
      </c>
      <c r="AT59" s="4">
        <v>0.03</v>
      </c>
      <c r="AU59" s="4">
        <v>0.04</v>
      </c>
      <c r="AV59" s="4">
        <v>0.08</v>
      </c>
      <c r="AW59" s="4">
        <v>0.22</v>
      </c>
    </row>
    <row r="60" spans="1:49">
      <c r="A60" t="s">
        <v>547</v>
      </c>
      <c r="B60" t="s">
        <v>76</v>
      </c>
      <c r="D60" t="s">
        <v>548</v>
      </c>
      <c r="E60" t="s">
        <v>115</v>
      </c>
      <c r="I60" t="s">
        <v>79</v>
      </c>
      <c r="J60" t="s">
        <v>80</v>
      </c>
      <c r="K60" s="2">
        <v>0.4826388888888889</v>
      </c>
      <c r="L60" t="s">
        <v>549</v>
      </c>
      <c r="N60" t="s">
        <v>550</v>
      </c>
      <c r="O60" t="s">
        <v>83</v>
      </c>
      <c r="P60" t="s">
        <v>551</v>
      </c>
      <c r="Q60" t="s">
        <v>83</v>
      </c>
      <c r="R60" t="s">
        <v>454</v>
      </c>
      <c r="S60" t="s">
        <v>83</v>
      </c>
      <c r="T60">
        <f>-(0.09 %)</f>
        <v>-8.9999999999999998E-4</v>
      </c>
      <c r="U60" t="s">
        <v>86</v>
      </c>
      <c r="V60" t="s">
        <v>552</v>
      </c>
      <c r="W60" t="s">
        <v>553</v>
      </c>
      <c r="X60" t="s">
        <v>554</v>
      </c>
      <c r="Y60" t="s">
        <v>555</v>
      </c>
      <c r="Z60" t="s">
        <v>405</v>
      </c>
      <c r="AA60" t="s">
        <v>538</v>
      </c>
      <c r="AB60" t="s">
        <v>556</v>
      </c>
      <c r="AC60" t="s">
        <v>86</v>
      </c>
      <c r="AD60" t="s">
        <v>100</v>
      </c>
      <c r="AE60" t="s">
        <v>83</v>
      </c>
      <c r="AF60" t="s">
        <v>111</v>
      </c>
      <c r="AG60" t="s">
        <v>133</v>
      </c>
      <c r="AH60" t="s">
        <v>91</v>
      </c>
      <c r="AI60" t="s">
        <v>91</v>
      </c>
      <c r="AJ60" t="s">
        <v>351</v>
      </c>
      <c r="AK60" t="s">
        <v>351</v>
      </c>
      <c r="AL60" t="s">
        <v>182</v>
      </c>
      <c r="AM60" t="s">
        <v>182</v>
      </c>
      <c r="AN60" t="s">
        <v>86</v>
      </c>
      <c r="AO60" t="s">
        <v>86</v>
      </c>
      <c r="AP60" t="s">
        <v>92</v>
      </c>
      <c r="AQ60" t="s">
        <v>92</v>
      </c>
      <c r="AR60" t="s">
        <v>93</v>
      </c>
      <c r="AS60" t="s">
        <v>93</v>
      </c>
      <c r="AT60" s="4">
        <v>0.01</v>
      </c>
      <c r="AU60" s="4">
        <v>0.01</v>
      </c>
      <c r="AV60" s="4">
        <v>0.03</v>
      </c>
      <c r="AW60" s="4">
        <v>0.16</v>
      </c>
    </row>
    <row r="61" spans="1:49">
      <c r="A61" t="s">
        <v>557</v>
      </c>
      <c r="B61" t="s">
        <v>76</v>
      </c>
      <c r="D61" t="s">
        <v>558</v>
      </c>
      <c r="E61" t="s">
        <v>115</v>
      </c>
      <c r="I61" t="s">
        <v>79</v>
      </c>
      <c r="J61" t="s">
        <v>80</v>
      </c>
      <c r="K61" s="2">
        <v>0.48333333333333334</v>
      </c>
      <c r="L61" t="s">
        <v>559</v>
      </c>
      <c r="N61" t="s">
        <v>550</v>
      </c>
      <c r="O61" t="s">
        <v>83</v>
      </c>
      <c r="P61" t="s">
        <v>389</v>
      </c>
      <c r="Q61" t="s">
        <v>83</v>
      </c>
      <c r="R61" t="s">
        <v>121</v>
      </c>
      <c r="S61" t="s">
        <v>83</v>
      </c>
      <c r="T61" t="s">
        <v>86</v>
      </c>
      <c r="U61" t="s">
        <v>86</v>
      </c>
      <c r="V61" t="s">
        <v>560</v>
      </c>
      <c r="W61" t="s">
        <v>83</v>
      </c>
      <c r="X61" t="s">
        <v>318</v>
      </c>
      <c r="Y61" t="s">
        <v>83</v>
      </c>
      <c r="Z61" t="s">
        <v>85</v>
      </c>
      <c r="AA61" t="s">
        <v>83</v>
      </c>
      <c r="AB61" t="s">
        <v>86</v>
      </c>
      <c r="AC61" t="s">
        <v>86</v>
      </c>
      <c r="AD61" t="s">
        <v>245</v>
      </c>
      <c r="AE61" t="s">
        <v>83</v>
      </c>
      <c r="AF61" t="s">
        <v>93</v>
      </c>
      <c r="AG61" t="s">
        <v>83</v>
      </c>
      <c r="AH61" t="s">
        <v>561</v>
      </c>
      <c r="AI61" t="s">
        <v>561</v>
      </c>
      <c r="AJ61" t="s">
        <v>318</v>
      </c>
      <c r="AK61" t="s">
        <v>318</v>
      </c>
      <c r="AL61" t="s">
        <v>85</v>
      </c>
      <c r="AM61" t="s">
        <v>85</v>
      </c>
      <c r="AN61" t="s">
        <v>86</v>
      </c>
      <c r="AO61" t="s">
        <v>86</v>
      </c>
      <c r="AP61" t="s">
        <v>92</v>
      </c>
      <c r="AQ61" t="s">
        <v>92</v>
      </c>
      <c r="AR61" t="s">
        <v>93</v>
      </c>
      <c r="AS61" t="s">
        <v>93</v>
      </c>
      <c r="AT61" s="4">
        <v>0.01</v>
      </c>
      <c r="AU61" s="4">
        <v>0.02</v>
      </c>
      <c r="AV61" s="4">
        <v>0.04</v>
      </c>
      <c r="AW61" s="4">
        <v>0.12</v>
      </c>
    </row>
    <row r="62" spans="1:49">
      <c r="A62" t="s">
        <v>562</v>
      </c>
      <c r="B62" t="s">
        <v>76</v>
      </c>
      <c r="D62" t="s">
        <v>563</v>
      </c>
      <c r="E62" t="s">
        <v>78</v>
      </c>
      <c r="I62" t="s">
        <v>79</v>
      </c>
      <c r="J62" t="s">
        <v>80</v>
      </c>
      <c r="K62" s="2">
        <v>0.48749999999999999</v>
      </c>
      <c r="L62" t="s">
        <v>564</v>
      </c>
      <c r="N62" t="s">
        <v>162</v>
      </c>
      <c r="O62" t="s">
        <v>83</v>
      </c>
      <c r="P62" t="s">
        <v>121</v>
      </c>
      <c r="Q62" t="s">
        <v>83</v>
      </c>
      <c r="R62" t="s">
        <v>85</v>
      </c>
      <c r="S62" t="s">
        <v>83</v>
      </c>
      <c r="T62">
        <f>-(0.84 %)</f>
        <v>-8.3999999999999995E-3</v>
      </c>
      <c r="U62" t="s">
        <v>86</v>
      </c>
      <c r="V62" t="s">
        <v>565</v>
      </c>
      <c r="W62" t="s">
        <v>83</v>
      </c>
      <c r="X62" t="s">
        <v>85</v>
      </c>
      <c r="Y62" t="s">
        <v>83</v>
      </c>
      <c r="Z62" t="s">
        <v>85</v>
      </c>
      <c r="AA62" t="s">
        <v>83</v>
      </c>
      <c r="AB62" t="s">
        <v>566</v>
      </c>
      <c r="AC62" t="s">
        <v>86</v>
      </c>
      <c r="AD62" t="s">
        <v>100</v>
      </c>
      <c r="AE62" t="s">
        <v>83</v>
      </c>
      <c r="AF62" t="s">
        <v>90</v>
      </c>
      <c r="AG62" t="s">
        <v>83</v>
      </c>
      <c r="AH62" t="s">
        <v>567</v>
      </c>
      <c r="AI62" t="s">
        <v>567</v>
      </c>
      <c r="AJ62" t="s">
        <v>121</v>
      </c>
      <c r="AK62" t="s">
        <v>121</v>
      </c>
      <c r="AL62" t="s">
        <v>122</v>
      </c>
      <c r="AM62" t="s">
        <v>122</v>
      </c>
      <c r="AN62" t="s">
        <v>86</v>
      </c>
      <c r="AO62" t="s">
        <v>86</v>
      </c>
      <c r="AP62" t="s">
        <v>92</v>
      </c>
      <c r="AQ62" t="s">
        <v>92</v>
      </c>
      <c r="AR62" t="s">
        <v>278</v>
      </c>
      <c r="AS62" t="s">
        <v>278</v>
      </c>
      <c r="AT62" s="4">
        <v>0.02</v>
      </c>
      <c r="AU62" s="4">
        <v>0.04</v>
      </c>
      <c r="AV62" s="4">
        <v>0.08</v>
      </c>
      <c r="AW62" s="4">
        <v>0.47</v>
      </c>
    </row>
    <row r="63" spans="1:49">
      <c r="A63" t="s">
        <v>568</v>
      </c>
      <c r="B63" t="s">
        <v>76</v>
      </c>
      <c r="D63" t="s">
        <v>569</v>
      </c>
      <c r="E63" t="s">
        <v>115</v>
      </c>
      <c r="I63" t="s">
        <v>79</v>
      </c>
      <c r="J63" t="s">
        <v>80</v>
      </c>
      <c r="K63" s="2">
        <v>0.49027777777777781</v>
      </c>
      <c r="L63" t="s">
        <v>570</v>
      </c>
      <c r="N63" t="s">
        <v>482</v>
      </c>
      <c r="O63" t="s">
        <v>83</v>
      </c>
      <c r="P63" t="s">
        <v>119</v>
      </c>
      <c r="Q63" t="s">
        <v>83</v>
      </c>
      <c r="R63" t="s">
        <v>110</v>
      </c>
      <c r="S63" t="s">
        <v>83</v>
      </c>
      <c r="T63" t="s">
        <v>571</v>
      </c>
      <c r="U63" t="s">
        <v>86</v>
      </c>
      <c r="V63" t="s">
        <v>572</v>
      </c>
      <c r="W63" t="s">
        <v>83</v>
      </c>
      <c r="X63" t="s">
        <v>312</v>
      </c>
      <c r="Y63" t="s">
        <v>83</v>
      </c>
      <c r="Z63" t="s">
        <v>110</v>
      </c>
      <c r="AA63" t="s">
        <v>83</v>
      </c>
      <c r="AB63" t="s">
        <v>573</v>
      </c>
      <c r="AC63" t="s">
        <v>86</v>
      </c>
      <c r="AD63" t="s">
        <v>100</v>
      </c>
      <c r="AE63" t="s">
        <v>83</v>
      </c>
      <c r="AF63" t="s">
        <v>111</v>
      </c>
      <c r="AG63" t="s">
        <v>83</v>
      </c>
      <c r="AH63" t="s">
        <v>170</v>
      </c>
      <c r="AI63" t="s">
        <v>170</v>
      </c>
      <c r="AJ63" t="s">
        <v>119</v>
      </c>
      <c r="AK63" t="s">
        <v>119</v>
      </c>
      <c r="AL63" t="s">
        <v>110</v>
      </c>
      <c r="AM63" t="s">
        <v>110</v>
      </c>
      <c r="AN63" t="s">
        <v>86</v>
      </c>
      <c r="AO63" t="s">
        <v>86</v>
      </c>
      <c r="AP63" t="s">
        <v>92</v>
      </c>
      <c r="AQ63" t="s">
        <v>92</v>
      </c>
      <c r="AR63" t="s">
        <v>93</v>
      </c>
      <c r="AS63" t="s">
        <v>93</v>
      </c>
      <c r="AT63" s="4">
        <v>0.11</v>
      </c>
      <c r="AU63" s="4">
        <v>0.15</v>
      </c>
      <c r="AV63" s="4">
        <v>0.19</v>
      </c>
      <c r="AW63" s="4">
        <v>0.35</v>
      </c>
    </row>
    <row r="64" spans="1:49">
      <c r="A64" t="s">
        <v>574</v>
      </c>
      <c r="B64" t="s">
        <v>76</v>
      </c>
      <c r="D64" t="s">
        <v>575</v>
      </c>
      <c r="E64" t="s">
        <v>115</v>
      </c>
      <c r="I64" t="s">
        <v>79</v>
      </c>
      <c r="J64" t="s">
        <v>80</v>
      </c>
      <c r="K64" s="2">
        <v>0.4916666666666667</v>
      </c>
      <c r="L64" t="s">
        <v>576</v>
      </c>
      <c r="N64" t="s">
        <v>550</v>
      </c>
      <c r="O64" t="s">
        <v>83</v>
      </c>
      <c r="P64" t="s">
        <v>577</v>
      </c>
      <c r="Q64" t="s">
        <v>83</v>
      </c>
      <c r="R64" t="s">
        <v>121</v>
      </c>
      <c r="S64" t="s">
        <v>83</v>
      </c>
      <c r="T64">
        <f>-(0.1 %)</f>
        <v>-1E-3</v>
      </c>
      <c r="U64" t="s">
        <v>86</v>
      </c>
      <c r="V64" t="s">
        <v>578</v>
      </c>
      <c r="W64" t="s">
        <v>83</v>
      </c>
      <c r="X64" t="s">
        <v>579</v>
      </c>
      <c r="Y64" t="s">
        <v>83</v>
      </c>
      <c r="Z64" t="s">
        <v>110</v>
      </c>
      <c r="AA64" t="s">
        <v>83</v>
      </c>
      <c r="AB64" t="s">
        <v>86</v>
      </c>
      <c r="AC64" t="s">
        <v>86</v>
      </c>
      <c r="AD64" t="s">
        <v>89</v>
      </c>
      <c r="AE64" t="s">
        <v>83</v>
      </c>
      <c r="AF64" t="s">
        <v>111</v>
      </c>
      <c r="AG64" t="s">
        <v>83</v>
      </c>
      <c r="AH64" t="s">
        <v>561</v>
      </c>
      <c r="AI64" t="s">
        <v>561</v>
      </c>
      <c r="AJ64" t="s">
        <v>577</v>
      </c>
      <c r="AK64" t="s">
        <v>577</v>
      </c>
      <c r="AL64" t="s">
        <v>121</v>
      </c>
      <c r="AM64" t="s">
        <v>121</v>
      </c>
      <c r="AN64" t="s">
        <v>86</v>
      </c>
      <c r="AO64" t="s">
        <v>86</v>
      </c>
      <c r="AP64" t="s">
        <v>92</v>
      </c>
      <c r="AQ64" t="s">
        <v>92</v>
      </c>
      <c r="AR64" t="s">
        <v>93</v>
      </c>
      <c r="AS64" t="s">
        <v>93</v>
      </c>
      <c r="AT64" s="4">
        <v>0.06</v>
      </c>
      <c r="AU64" s="4">
        <v>7.0000000000000007E-2</v>
      </c>
      <c r="AV64" s="4">
        <v>0.09</v>
      </c>
      <c r="AW64" s="4">
        <v>0.45</v>
      </c>
    </row>
    <row r="65" spans="1:49">
      <c r="A65" t="s">
        <v>580</v>
      </c>
      <c r="B65" t="s">
        <v>76</v>
      </c>
      <c r="D65" t="s">
        <v>581</v>
      </c>
      <c r="E65" t="s">
        <v>219</v>
      </c>
      <c r="I65" t="s">
        <v>79</v>
      </c>
      <c r="J65" t="s">
        <v>80</v>
      </c>
      <c r="K65" s="2">
        <v>0.49236111111111108</v>
      </c>
      <c r="L65" t="s">
        <v>582</v>
      </c>
      <c r="N65" t="s">
        <v>366</v>
      </c>
      <c r="O65" t="s">
        <v>83</v>
      </c>
      <c r="P65" t="s">
        <v>221</v>
      </c>
      <c r="Q65" t="s">
        <v>83</v>
      </c>
      <c r="R65" t="s">
        <v>395</v>
      </c>
      <c r="S65" t="s">
        <v>83</v>
      </c>
      <c r="T65" t="s">
        <v>583</v>
      </c>
      <c r="U65" t="s">
        <v>86</v>
      </c>
      <c r="V65" t="s">
        <v>584</v>
      </c>
      <c r="W65" t="s">
        <v>585</v>
      </c>
      <c r="X65" t="s">
        <v>276</v>
      </c>
      <c r="Y65" t="s">
        <v>152</v>
      </c>
      <c r="Z65" t="s">
        <v>163</v>
      </c>
      <c r="AA65" t="s">
        <v>348</v>
      </c>
      <c r="AB65" t="s">
        <v>586</v>
      </c>
      <c r="AC65" t="s">
        <v>86</v>
      </c>
      <c r="AD65" t="s">
        <v>100</v>
      </c>
      <c r="AE65" t="s">
        <v>83</v>
      </c>
      <c r="AF65" t="s">
        <v>101</v>
      </c>
      <c r="AG65" t="s">
        <v>83</v>
      </c>
      <c r="AH65" t="s">
        <v>509</v>
      </c>
      <c r="AI65" t="s">
        <v>509</v>
      </c>
      <c r="AJ65" t="s">
        <v>587</v>
      </c>
      <c r="AK65" t="s">
        <v>587</v>
      </c>
      <c r="AL65" t="s">
        <v>85</v>
      </c>
      <c r="AM65" t="s">
        <v>85</v>
      </c>
      <c r="AN65" t="s">
        <v>86</v>
      </c>
      <c r="AO65" t="s">
        <v>86</v>
      </c>
      <c r="AP65" t="s">
        <v>92</v>
      </c>
      <c r="AQ65" t="s">
        <v>92</v>
      </c>
      <c r="AR65" t="s">
        <v>588</v>
      </c>
      <c r="AS65" t="s">
        <v>588</v>
      </c>
      <c r="AT65" s="4">
        <v>0.08</v>
      </c>
      <c r="AU65" s="4">
        <v>0.13</v>
      </c>
      <c r="AV65" s="4">
        <v>0.17</v>
      </c>
      <c r="AW65" s="4">
        <v>0.59</v>
      </c>
    </row>
    <row r="66" spans="1:49">
      <c r="A66" t="s">
        <v>286</v>
      </c>
      <c r="B66" t="s">
        <v>76</v>
      </c>
      <c r="D66" t="s">
        <v>287</v>
      </c>
      <c r="E66" t="s">
        <v>219</v>
      </c>
      <c r="I66" t="s">
        <v>79</v>
      </c>
      <c r="J66" t="s">
        <v>80</v>
      </c>
      <c r="K66" s="2">
        <v>0.49374999999999997</v>
      </c>
      <c r="L66" t="s">
        <v>589</v>
      </c>
      <c r="N66" t="s">
        <v>590</v>
      </c>
      <c r="O66" t="s">
        <v>83</v>
      </c>
      <c r="P66" t="s">
        <v>591</v>
      </c>
      <c r="Q66" t="s">
        <v>83</v>
      </c>
      <c r="R66" t="s">
        <v>322</v>
      </c>
      <c r="S66" t="s">
        <v>83</v>
      </c>
      <c r="T66" t="s">
        <v>592</v>
      </c>
      <c r="U66" t="s">
        <v>86</v>
      </c>
      <c r="V66" t="s">
        <v>593</v>
      </c>
      <c r="W66" t="s">
        <v>83</v>
      </c>
      <c r="X66" t="s">
        <v>594</v>
      </c>
      <c r="Y66" t="s">
        <v>83</v>
      </c>
      <c r="Z66" t="s">
        <v>427</v>
      </c>
      <c r="AA66" t="s">
        <v>83</v>
      </c>
      <c r="AB66" t="s">
        <v>595</v>
      </c>
      <c r="AC66" t="s">
        <v>86</v>
      </c>
      <c r="AD66" t="s">
        <v>302</v>
      </c>
      <c r="AE66" t="s">
        <v>83</v>
      </c>
      <c r="AF66" t="s">
        <v>90</v>
      </c>
      <c r="AG66" t="s">
        <v>83</v>
      </c>
      <c r="AH66" t="s">
        <v>567</v>
      </c>
      <c r="AI66" t="s">
        <v>567</v>
      </c>
      <c r="AJ66" t="s">
        <v>596</v>
      </c>
      <c r="AK66" t="s">
        <v>596</v>
      </c>
      <c r="AL66" t="s">
        <v>554</v>
      </c>
      <c r="AM66" t="s">
        <v>554</v>
      </c>
      <c r="AN66" t="s">
        <v>86</v>
      </c>
      <c r="AO66" t="s">
        <v>86</v>
      </c>
      <c r="AP66" t="s">
        <v>92</v>
      </c>
      <c r="AQ66" t="s">
        <v>92</v>
      </c>
      <c r="AR66" t="s">
        <v>227</v>
      </c>
      <c r="AS66" t="s">
        <v>227</v>
      </c>
      <c r="AT66" s="4">
        <v>0.04</v>
      </c>
      <c r="AU66" s="4">
        <v>0.05</v>
      </c>
      <c r="AV66" s="4">
        <v>7.0000000000000007E-2</v>
      </c>
      <c r="AW66" s="4">
        <v>0.27</v>
      </c>
    </row>
    <row r="67" spans="1:49">
      <c r="A67" t="s">
        <v>597</v>
      </c>
      <c r="B67" t="s">
        <v>76</v>
      </c>
      <c r="D67" t="s">
        <v>598</v>
      </c>
      <c r="E67" t="s">
        <v>96</v>
      </c>
      <c r="I67" t="s">
        <v>79</v>
      </c>
      <c r="J67" t="s">
        <v>80</v>
      </c>
      <c r="K67" s="2">
        <v>0.50069444444444444</v>
      </c>
      <c r="L67" t="s">
        <v>599</v>
      </c>
      <c r="N67" t="s">
        <v>600</v>
      </c>
      <c r="O67" t="s">
        <v>83</v>
      </c>
      <c r="P67" t="s">
        <v>263</v>
      </c>
      <c r="Q67" t="s">
        <v>83</v>
      </c>
      <c r="R67" t="s">
        <v>577</v>
      </c>
      <c r="S67" t="s">
        <v>83</v>
      </c>
      <c r="T67" t="s">
        <v>601</v>
      </c>
      <c r="U67" t="s">
        <v>86</v>
      </c>
      <c r="V67" t="s">
        <v>344</v>
      </c>
      <c r="W67" t="s">
        <v>83</v>
      </c>
      <c r="X67" t="s">
        <v>148</v>
      </c>
      <c r="Y67" t="s">
        <v>83</v>
      </c>
      <c r="Z67" t="s">
        <v>119</v>
      </c>
      <c r="AA67" t="s">
        <v>83</v>
      </c>
      <c r="AB67" t="s">
        <v>602</v>
      </c>
      <c r="AC67" t="s">
        <v>86</v>
      </c>
      <c r="AD67" t="s">
        <v>100</v>
      </c>
      <c r="AE67" t="s">
        <v>83</v>
      </c>
      <c r="AF67" t="s">
        <v>111</v>
      </c>
      <c r="AG67" t="s">
        <v>83</v>
      </c>
      <c r="AH67" t="s">
        <v>306</v>
      </c>
      <c r="AI67" t="s">
        <v>306</v>
      </c>
      <c r="AJ67" t="s">
        <v>195</v>
      </c>
      <c r="AK67" t="s">
        <v>195</v>
      </c>
      <c r="AL67" t="s">
        <v>216</v>
      </c>
      <c r="AM67" t="s">
        <v>216</v>
      </c>
      <c r="AN67" t="s">
        <v>86</v>
      </c>
      <c r="AO67" t="s">
        <v>86</v>
      </c>
      <c r="AP67" t="s">
        <v>92</v>
      </c>
      <c r="AQ67" t="s">
        <v>92</v>
      </c>
      <c r="AR67" t="s">
        <v>112</v>
      </c>
      <c r="AS67" t="s">
        <v>112</v>
      </c>
      <c r="AT67" s="4">
        <v>0.43</v>
      </c>
      <c r="AU67" s="4">
        <v>0.51</v>
      </c>
      <c r="AV67" s="4">
        <v>0.64</v>
      </c>
      <c r="AW67" s="4">
        <v>0.64</v>
      </c>
    </row>
    <row r="68" spans="1:49">
      <c r="A68" t="s">
        <v>286</v>
      </c>
      <c r="B68" t="s">
        <v>76</v>
      </c>
      <c r="D68" t="s">
        <v>287</v>
      </c>
      <c r="E68" t="s">
        <v>219</v>
      </c>
      <c r="I68" t="s">
        <v>79</v>
      </c>
      <c r="J68" t="s">
        <v>80</v>
      </c>
      <c r="K68" s="2">
        <v>0.50624999999999998</v>
      </c>
      <c r="L68" t="s">
        <v>603</v>
      </c>
      <c r="N68" t="s">
        <v>604</v>
      </c>
      <c r="O68" t="s">
        <v>83</v>
      </c>
      <c r="P68" t="s">
        <v>605</v>
      </c>
      <c r="Q68" t="s">
        <v>83</v>
      </c>
      <c r="R68" t="s">
        <v>351</v>
      </c>
      <c r="S68" t="s">
        <v>83</v>
      </c>
      <c r="T68" t="s">
        <v>606</v>
      </c>
      <c r="U68" t="s">
        <v>86</v>
      </c>
      <c r="V68" t="s">
        <v>607</v>
      </c>
      <c r="W68" t="s">
        <v>83</v>
      </c>
      <c r="X68" t="s">
        <v>608</v>
      </c>
      <c r="Y68" t="s">
        <v>83</v>
      </c>
      <c r="Z68" t="s">
        <v>546</v>
      </c>
      <c r="AA68" t="s">
        <v>83</v>
      </c>
      <c r="AB68" t="s">
        <v>609</v>
      </c>
      <c r="AC68" t="s">
        <v>86</v>
      </c>
      <c r="AD68" t="s">
        <v>89</v>
      </c>
      <c r="AE68" t="s">
        <v>83</v>
      </c>
      <c r="AF68" t="s">
        <v>197</v>
      </c>
      <c r="AG68" t="s">
        <v>83</v>
      </c>
      <c r="AH68" t="s">
        <v>175</v>
      </c>
      <c r="AI68" t="s">
        <v>175</v>
      </c>
      <c r="AJ68" t="s">
        <v>610</v>
      </c>
      <c r="AK68" t="s">
        <v>610</v>
      </c>
      <c r="AL68" t="s">
        <v>611</v>
      </c>
      <c r="AM68" t="s">
        <v>611</v>
      </c>
      <c r="AN68" t="s">
        <v>86</v>
      </c>
      <c r="AO68" t="s">
        <v>86</v>
      </c>
      <c r="AP68" t="s">
        <v>92</v>
      </c>
      <c r="AQ68" t="s">
        <v>92</v>
      </c>
      <c r="AR68" t="s">
        <v>612</v>
      </c>
      <c r="AS68" t="s">
        <v>612</v>
      </c>
      <c r="AT68" s="4">
        <v>0.04</v>
      </c>
      <c r="AU68" s="4">
        <v>0.04</v>
      </c>
      <c r="AV68" s="4">
        <v>0.06</v>
      </c>
      <c r="AW68" s="4">
        <v>0.25</v>
      </c>
    </row>
    <row r="69" spans="1:49">
      <c r="A69" t="s">
        <v>613</v>
      </c>
      <c r="B69" t="s">
        <v>76</v>
      </c>
      <c r="D69" t="s">
        <v>614</v>
      </c>
      <c r="E69" t="s">
        <v>78</v>
      </c>
      <c r="I69" t="s">
        <v>79</v>
      </c>
      <c r="J69" t="s">
        <v>80</v>
      </c>
      <c r="K69" s="2">
        <v>0.47569444444444442</v>
      </c>
      <c r="L69" t="s">
        <v>615</v>
      </c>
      <c r="N69" t="s">
        <v>174</v>
      </c>
      <c r="O69" t="s">
        <v>616</v>
      </c>
      <c r="P69" t="s">
        <v>106</v>
      </c>
      <c r="Q69" t="s">
        <v>312</v>
      </c>
      <c r="R69" t="s">
        <v>85</v>
      </c>
      <c r="S69" t="s">
        <v>85</v>
      </c>
      <c r="T69" t="s">
        <v>86</v>
      </c>
      <c r="U69" t="s">
        <v>86</v>
      </c>
      <c r="V69" t="s">
        <v>123</v>
      </c>
      <c r="W69" t="s">
        <v>617</v>
      </c>
      <c r="X69" t="s">
        <v>106</v>
      </c>
      <c r="Y69" t="s">
        <v>312</v>
      </c>
      <c r="Z69" t="s">
        <v>85</v>
      </c>
      <c r="AA69" t="s">
        <v>121</v>
      </c>
      <c r="AB69" t="s">
        <v>86</v>
      </c>
      <c r="AC69" t="s">
        <v>86</v>
      </c>
      <c r="AD69" t="s">
        <v>100</v>
      </c>
      <c r="AE69" t="s">
        <v>302</v>
      </c>
      <c r="AF69" t="s">
        <v>111</v>
      </c>
      <c r="AG69" t="s">
        <v>151</v>
      </c>
      <c r="AH69" t="s">
        <v>91</v>
      </c>
      <c r="AI69" t="s">
        <v>91</v>
      </c>
      <c r="AJ69" t="s">
        <v>106</v>
      </c>
      <c r="AK69" t="s">
        <v>106</v>
      </c>
      <c r="AL69" t="s">
        <v>85</v>
      </c>
      <c r="AM69" t="s">
        <v>85</v>
      </c>
      <c r="AN69" t="s">
        <v>86</v>
      </c>
      <c r="AO69" t="s">
        <v>86</v>
      </c>
      <c r="AP69" t="s">
        <v>92</v>
      </c>
      <c r="AQ69" t="s">
        <v>92</v>
      </c>
      <c r="AR69" t="s">
        <v>93</v>
      </c>
      <c r="AS69" t="s">
        <v>93</v>
      </c>
      <c r="AT69" s="4">
        <v>0.09</v>
      </c>
      <c r="AU69" s="4">
        <v>0.12</v>
      </c>
      <c r="AV69" s="4">
        <v>0.16</v>
      </c>
      <c r="AW69" s="4">
        <v>0.26</v>
      </c>
    </row>
    <row r="70" spans="1:49">
      <c r="A70" t="s">
        <v>618</v>
      </c>
      <c r="B70" t="s">
        <v>76</v>
      </c>
      <c r="D70" t="s">
        <v>619</v>
      </c>
      <c r="E70" t="s">
        <v>115</v>
      </c>
      <c r="I70" t="s">
        <v>79</v>
      </c>
      <c r="J70" t="s">
        <v>80</v>
      </c>
      <c r="K70" s="2">
        <v>0.47569444444444442</v>
      </c>
      <c r="L70" t="s">
        <v>620</v>
      </c>
      <c r="N70" t="s">
        <v>621</v>
      </c>
      <c r="O70" t="s">
        <v>616</v>
      </c>
      <c r="P70" t="s">
        <v>290</v>
      </c>
      <c r="Q70" t="s">
        <v>191</v>
      </c>
      <c r="R70" t="s">
        <v>126</v>
      </c>
      <c r="S70" t="s">
        <v>126</v>
      </c>
      <c r="T70" t="s">
        <v>622</v>
      </c>
      <c r="U70" t="s">
        <v>623</v>
      </c>
      <c r="V70" t="s">
        <v>624</v>
      </c>
      <c r="W70" t="s">
        <v>625</v>
      </c>
      <c r="X70" t="s">
        <v>125</v>
      </c>
      <c r="Y70" t="s">
        <v>84</v>
      </c>
      <c r="Z70" t="s">
        <v>126</v>
      </c>
      <c r="AA70" t="s">
        <v>454</v>
      </c>
      <c r="AB70" t="s">
        <v>626</v>
      </c>
      <c r="AC70" t="s">
        <v>627</v>
      </c>
      <c r="AD70" t="s">
        <v>100</v>
      </c>
      <c r="AE70" t="s">
        <v>89</v>
      </c>
      <c r="AF70" t="s">
        <v>111</v>
      </c>
      <c r="AG70" t="s">
        <v>111</v>
      </c>
      <c r="AH70" t="s">
        <v>83</v>
      </c>
      <c r="AI70" t="s">
        <v>83</v>
      </c>
      <c r="AJ70" t="s">
        <v>83</v>
      </c>
      <c r="AK70" t="s">
        <v>83</v>
      </c>
      <c r="AL70" t="s">
        <v>83</v>
      </c>
      <c r="AM70" t="s">
        <v>83</v>
      </c>
      <c r="AN70" t="s">
        <v>86</v>
      </c>
      <c r="AO70" t="s">
        <v>86</v>
      </c>
      <c r="AP70" t="s">
        <v>83</v>
      </c>
      <c r="AQ70" t="s">
        <v>83</v>
      </c>
      <c r="AR70" t="s">
        <v>83</v>
      </c>
      <c r="AS70" t="s">
        <v>83</v>
      </c>
      <c r="AT70" s="4">
        <v>0.1</v>
      </c>
      <c r="AU70" s="4">
        <v>0.11</v>
      </c>
      <c r="AV70" s="4">
        <v>0.15</v>
      </c>
      <c r="AW70" s="4">
        <v>0.75</v>
      </c>
    </row>
    <row r="71" spans="1:49">
      <c r="A71" t="s">
        <v>628</v>
      </c>
      <c r="B71" t="s">
        <v>76</v>
      </c>
      <c r="D71" t="s">
        <v>629</v>
      </c>
      <c r="E71" t="s">
        <v>78</v>
      </c>
      <c r="I71" t="s">
        <v>79</v>
      </c>
      <c r="J71" t="s">
        <v>80</v>
      </c>
      <c r="K71" s="2">
        <v>0.47916666666666669</v>
      </c>
      <c r="L71" t="s">
        <v>630</v>
      </c>
      <c r="N71" t="s">
        <v>366</v>
      </c>
      <c r="O71" t="s">
        <v>83</v>
      </c>
      <c r="P71" t="s">
        <v>106</v>
      </c>
      <c r="Q71" t="s">
        <v>83</v>
      </c>
      <c r="R71" t="s">
        <v>85</v>
      </c>
      <c r="S71" t="s">
        <v>83</v>
      </c>
      <c r="T71">
        <f>-(0.03 %)</f>
        <v>-2.9999999999999997E-4</v>
      </c>
      <c r="U71" t="s">
        <v>86</v>
      </c>
      <c r="V71" t="s">
        <v>631</v>
      </c>
      <c r="W71" t="s">
        <v>83</v>
      </c>
      <c r="X71" t="s">
        <v>106</v>
      </c>
      <c r="Y71" t="s">
        <v>83</v>
      </c>
      <c r="Z71" t="s">
        <v>85</v>
      </c>
      <c r="AA71" t="s">
        <v>83</v>
      </c>
      <c r="AB71" t="s">
        <v>86</v>
      </c>
      <c r="AC71" t="s">
        <v>86</v>
      </c>
      <c r="AD71" t="s">
        <v>89</v>
      </c>
      <c r="AE71" t="s">
        <v>83</v>
      </c>
      <c r="AF71" t="s">
        <v>90</v>
      </c>
      <c r="AG71" t="s">
        <v>83</v>
      </c>
      <c r="AH71" t="s">
        <v>91</v>
      </c>
      <c r="AI71" t="s">
        <v>91</v>
      </c>
      <c r="AJ71" t="s">
        <v>109</v>
      </c>
      <c r="AK71" t="s">
        <v>109</v>
      </c>
      <c r="AL71" t="s">
        <v>85</v>
      </c>
      <c r="AM71" t="s">
        <v>85</v>
      </c>
      <c r="AN71" t="s">
        <v>86</v>
      </c>
      <c r="AO71" t="s">
        <v>86</v>
      </c>
      <c r="AP71" t="s">
        <v>92</v>
      </c>
      <c r="AQ71" t="s">
        <v>92</v>
      </c>
      <c r="AR71" t="s">
        <v>93</v>
      </c>
      <c r="AS71" t="s">
        <v>93</v>
      </c>
      <c r="AT71" s="4">
        <v>0.01</v>
      </c>
      <c r="AU71" s="4">
        <v>0.03</v>
      </c>
      <c r="AV71" s="4">
        <v>0.06</v>
      </c>
      <c r="AW71" s="4">
        <v>0.34</v>
      </c>
    </row>
    <row r="72" spans="1:49">
      <c r="A72" t="s">
        <v>206</v>
      </c>
      <c r="B72" t="s">
        <v>76</v>
      </c>
      <c r="D72" t="s">
        <v>287</v>
      </c>
      <c r="E72" t="s">
        <v>115</v>
      </c>
      <c r="I72" t="s">
        <v>632</v>
      </c>
      <c r="J72" t="s">
        <v>80</v>
      </c>
      <c r="K72" s="2">
        <v>0.50069444444444444</v>
      </c>
      <c r="L72" t="s">
        <v>633</v>
      </c>
      <c r="N72" t="s">
        <v>600</v>
      </c>
      <c r="O72" t="s">
        <v>83</v>
      </c>
      <c r="P72" t="s">
        <v>380</v>
      </c>
      <c r="Q72" t="s">
        <v>83</v>
      </c>
      <c r="R72" t="s">
        <v>121</v>
      </c>
      <c r="S72" t="s">
        <v>83</v>
      </c>
      <c r="T72" t="s">
        <v>634</v>
      </c>
      <c r="U72" t="s">
        <v>86</v>
      </c>
      <c r="V72" t="s">
        <v>635</v>
      </c>
      <c r="W72" t="s">
        <v>83</v>
      </c>
      <c r="X72" t="s">
        <v>409</v>
      </c>
      <c r="Y72" t="s">
        <v>83</v>
      </c>
      <c r="Z72" t="s">
        <v>121</v>
      </c>
      <c r="AA72" t="s">
        <v>83</v>
      </c>
      <c r="AB72" t="s">
        <v>636</v>
      </c>
      <c r="AC72" t="s">
        <v>86</v>
      </c>
      <c r="AD72" t="s">
        <v>89</v>
      </c>
      <c r="AE72" t="s">
        <v>83</v>
      </c>
      <c r="AF72" t="s">
        <v>111</v>
      </c>
      <c r="AG72" t="s">
        <v>83</v>
      </c>
      <c r="AH72" t="s">
        <v>637</v>
      </c>
      <c r="AI72" t="s">
        <v>637</v>
      </c>
      <c r="AJ72" t="s">
        <v>380</v>
      </c>
      <c r="AK72" t="s">
        <v>380</v>
      </c>
      <c r="AL72" t="s">
        <v>121</v>
      </c>
      <c r="AM72" t="s">
        <v>121</v>
      </c>
      <c r="AN72" t="s">
        <v>86</v>
      </c>
      <c r="AO72" t="s">
        <v>86</v>
      </c>
      <c r="AP72" t="s">
        <v>92</v>
      </c>
      <c r="AQ72" t="s">
        <v>92</v>
      </c>
      <c r="AR72" t="s">
        <v>112</v>
      </c>
      <c r="AS72" t="s">
        <v>112</v>
      </c>
      <c r="AT72" s="4">
        <v>0</v>
      </c>
      <c r="AU72" s="4">
        <v>0</v>
      </c>
      <c r="AV72" s="4">
        <v>0.01</v>
      </c>
      <c r="AW72" s="4">
        <v>0.15</v>
      </c>
    </row>
    <row r="73" spans="1:49">
      <c r="A73" t="s">
        <v>286</v>
      </c>
      <c r="B73" t="s">
        <v>76</v>
      </c>
      <c r="D73" t="s">
        <v>287</v>
      </c>
      <c r="E73" t="s">
        <v>219</v>
      </c>
      <c r="I73" t="s">
        <v>79</v>
      </c>
      <c r="J73" t="s">
        <v>80</v>
      </c>
      <c r="K73" s="2">
        <v>0.5083333333333333</v>
      </c>
      <c r="L73" t="s">
        <v>638</v>
      </c>
      <c r="N73" t="s">
        <v>604</v>
      </c>
      <c r="O73" t="s">
        <v>83</v>
      </c>
      <c r="P73" t="s">
        <v>639</v>
      </c>
      <c r="Q73" t="s">
        <v>83</v>
      </c>
      <c r="R73" t="s">
        <v>640</v>
      </c>
      <c r="S73" t="s">
        <v>83</v>
      </c>
      <c r="T73" t="s">
        <v>641</v>
      </c>
      <c r="U73" t="s">
        <v>86</v>
      </c>
      <c r="V73" t="s">
        <v>642</v>
      </c>
      <c r="W73" t="s">
        <v>83</v>
      </c>
      <c r="X73" t="s">
        <v>643</v>
      </c>
      <c r="Y73" t="s">
        <v>83</v>
      </c>
      <c r="Z73" t="s">
        <v>358</v>
      </c>
      <c r="AA73" t="s">
        <v>83</v>
      </c>
      <c r="AB73" t="s">
        <v>644</v>
      </c>
      <c r="AC73" t="s">
        <v>86</v>
      </c>
      <c r="AD73" t="s">
        <v>645</v>
      </c>
      <c r="AE73" t="s">
        <v>83</v>
      </c>
      <c r="AF73" t="s">
        <v>227</v>
      </c>
      <c r="AG73" t="s">
        <v>83</v>
      </c>
      <c r="AH73" t="s">
        <v>184</v>
      </c>
      <c r="AI73" t="s">
        <v>184</v>
      </c>
      <c r="AJ73" t="s">
        <v>646</v>
      </c>
      <c r="AK73" t="s">
        <v>646</v>
      </c>
      <c r="AL73" t="s">
        <v>647</v>
      </c>
      <c r="AM73" t="s">
        <v>647</v>
      </c>
      <c r="AN73" t="s">
        <v>86</v>
      </c>
      <c r="AO73" t="s">
        <v>86</v>
      </c>
      <c r="AP73" t="s">
        <v>92</v>
      </c>
      <c r="AQ73" t="s">
        <v>92</v>
      </c>
      <c r="AR73" t="s">
        <v>612</v>
      </c>
      <c r="AS73" t="s">
        <v>612</v>
      </c>
      <c r="AT73" s="4">
        <v>0.03</v>
      </c>
      <c r="AU73" s="4">
        <v>0.04</v>
      </c>
      <c r="AV73" s="4">
        <v>0.06</v>
      </c>
      <c r="AW73" s="4">
        <v>0.24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UserQos_86889486660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Steve Nellis - ACCE</cp:lastModifiedBy>
  <dcterms:created xsi:type="dcterms:W3CDTF">2021-07-26T23:22:26Z</dcterms:created>
  <dcterms:modified xsi:type="dcterms:W3CDTF">2021-07-28T15:08:40Z</dcterms:modified>
</cp:coreProperties>
</file>